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5255" windowHeight="81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W111" i="1"/>
  <c r="AW110"/>
  <c r="AW108"/>
  <c r="AW107"/>
  <c r="AW106"/>
  <c r="AW105"/>
  <c r="AW104"/>
  <c r="AW103"/>
  <c r="AW101"/>
  <c r="AW100"/>
  <c r="AW99"/>
  <c r="AW98"/>
  <c r="AW97"/>
  <c r="AW96"/>
  <c r="AW93"/>
  <c r="AW92"/>
  <c r="AW90"/>
  <c r="AW89"/>
  <c r="AW88"/>
  <c r="AW86"/>
  <c r="AW85"/>
  <c r="AW83"/>
  <c r="AW82"/>
  <c r="AW81"/>
  <c r="AL111"/>
  <c r="AL110"/>
  <c r="AL108"/>
  <c r="AL107"/>
  <c r="AL106"/>
  <c r="AL105"/>
  <c r="AL104"/>
  <c r="AL103"/>
  <c r="AL101"/>
  <c r="AL100"/>
  <c r="AL99"/>
  <c r="AL98"/>
  <c r="AL97"/>
  <c r="AL96"/>
  <c r="AL93"/>
  <c r="AL92"/>
  <c r="AL90"/>
  <c r="AL89"/>
  <c r="AL88"/>
  <c r="AL86"/>
  <c r="AL85"/>
  <c r="AL83"/>
  <c r="AL82"/>
  <c r="AL81"/>
  <c r="AA111"/>
  <c r="AA110"/>
  <c r="AA108"/>
  <c r="AA107"/>
  <c r="AA106"/>
  <c r="AA105"/>
  <c r="AA104"/>
  <c r="AA103"/>
  <c r="AA101"/>
  <c r="AA100"/>
  <c r="AA99"/>
  <c r="AA98"/>
  <c r="AA97"/>
  <c r="AA96"/>
  <c r="AA93"/>
  <c r="AA92"/>
  <c r="AB38" s="1"/>
  <c r="AB40" s="1"/>
  <c r="AA90"/>
  <c r="AA89"/>
  <c r="AA88"/>
  <c r="AA86"/>
  <c r="AA85"/>
  <c r="AA83"/>
  <c r="AA82"/>
  <c r="AA81"/>
  <c r="Z36"/>
  <c r="Z37" s="1"/>
  <c r="O36"/>
  <c r="D36"/>
  <c r="P82"/>
  <c r="P83"/>
  <c r="P93"/>
  <c r="AW73"/>
  <c r="BB66"/>
  <c r="AW66"/>
  <c r="BB53"/>
  <c r="AW53"/>
  <c r="AX30"/>
  <c r="AX29"/>
  <c r="AX28"/>
  <c r="BB16"/>
  <c r="BB68"/>
  <c r="AW68"/>
  <c r="AK36"/>
  <c r="AL73"/>
  <c r="AQ68"/>
  <c r="AL68"/>
  <c r="AQ66"/>
  <c r="AL66"/>
  <c r="AQ53"/>
  <c r="AQ60" s="1"/>
  <c r="AL53"/>
  <c r="AK56" s="1"/>
  <c r="AL56" s="1"/>
  <c r="AM30"/>
  <c r="AM29"/>
  <c r="AM28"/>
  <c r="AQ16"/>
  <c r="AA73"/>
  <c r="AF68"/>
  <c r="AA68"/>
  <c r="AF66"/>
  <c r="AA66"/>
  <c r="AF53"/>
  <c r="AE56" s="1"/>
  <c r="AF56" s="1"/>
  <c r="AA53"/>
  <c r="Z56" s="1"/>
  <c r="AA56" s="1"/>
  <c r="AB30"/>
  <c r="AB29"/>
  <c r="AB28"/>
  <c r="AB32" s="1"/>
  <c r="P111"/>
  <c r="P110"/>
  <c r="P108"/>
  <c r="P107"/>
  <c r="P106"/>
  <c r="P105"/>
  <c r="P104"/>
  <c r="P103"/>
  <c r="P101"/>
  <c r="P100"/>
  <c r="P99"/>
  <c r="P98"/>
  <c r="P97"/>
  <c r="P96"/>
  <c r="P92"/>
  <c r="P90"/>
  <c r="P89"/>
  <c r="P88"/>
  <c r="P86"/>
  <c r="P85"/>
  <c r="P81"/>
  <c r="P73"/>
  <c r="U68"/>
  <c r="P68"/>
  <c r="U66"/>
  <c r="P66"/>
  <c r="U53"/>
  <c r="P53"/>
  <c r="O56" s="1"/>
  <c r="P56" s="1"/>
  <c r="Q30"/>
  <c r="Q29"/>
  <c r="Q28"/>
  <c r="U16"/>
  <c r="J68"/>
  <c r="E68"/>
  <c r="Q32" l="1"/>
  <c r="O37" s="1"/>
  <c r="Q38" s="1"/>
  <c r="Q40" s="1"/>
  <c r="BB60"/>
  <c r="AV36"/>
  <c r="AV37" s="1"/>
  <c r="AV56"/>
  <c r="AW56" s="1"/>
  <c r="AM32"/>
  <c r="AM38" s="1"/>
  <c r="AM40" s="1"/>
  <c r="AX32"/>
  <c r="AE55"/>
  <c r="AF55" s="1"/>
  <c r="AF60"/>
  <c r="AV55"/>
  <c r="AW55" s="1"/>
  <c r="BA55"/>
  <c r="BB55" s="1"/>
  <c r="BA56"/>
  <c r="BB56" s="1"/>
  <c r="AK55"/>
  <c r="AL55" s="1"/>
  <c r="AL58" s="1"/>
  <c r="AL70" s="1"/>
  <c r="AL75" s="1"/>
  <c r="AQ18" s="1"/>
  <c r="AP55"/>
  <c r="AQ55" s="1"/>
  <c r="AP56"/>
  <c r="AQ56" s="1"/>
  <c r="AF58"/>
  <c r="Z55"/>
  <c r="AA55" s="1"/>
  <c r="AA58" s="1"/>
  <c r="AA70" s="1"/>
  <c r="AA75" s="1"/>
  <c r="AF18" s="1"/>
  <c r="U60"/>
  <c r="O55"/>
  <c r="P55" s="1"/>
  <c r="P58" s="1"/>
  <c r="P70" s="1"/>
  <c r="P75" s="1"/>
  <c r="U18" s="1"/>
  <c r="T55"/>
  <c r="U55" s="1"/>
  <c r="T56"/>
  <c r="U56" s="1"/>
  <c r="AK37" l="1"/>
  <c r="AF62"/>
  <c r="AF70" s="1"/>
  <c r="AW58"/>
  <c r="AW70" s="1"/>
  <c r="AW75" s="1"/>
  <c r="BB18" s="1"/>
  <c r="AX38"/>
  <c r="AX40" s="1"/>
  <c r="AV44"/>
  <c r="AX44" s="1"/>
  <c r="AV43"/>
  <c r="AX43" s="1"/>
  <c r="AV42"/>
  <c r="BB58"/>
  <c r="BB62" s="1"/>
  <c r="BB70" s="1"/>
  <c r="AK44"/>
  <c r="AM44" s="1"/>
  <c r="AK43"/>
  <c r="AM43" s="1"/>
  <c r="AK42"/>
  <c r="AQ58"/>
  <c r="AQ62" s="1"/>
  <c r="AQ70" s="1"/>
  <c r="Z43"/>
  <c r="AB43" s="1"/>
  <c r="Z42"/>
  <c r="Z44"/>
  <c r="AB44" s="1"/>
  <c r="O44"/>
  <c r="Q44" s="1"/>
  <c r="O43"/>
  <c r="Q43" s="1"/>
  <c r="O42"/>
  <c r="U58"/>
  <c r="U62" s="1"/>
  <c r="U70" s="1"/>
  <c r="AX42" l="1"/>
  <c r="AX45" s="1"/>
  <c r="BB17" s="1"/>
  <c r="AV45"/>
  <c r="AM42"/>
  <c r="AM45" s="1"/>
  <c r="AQ17" s="1"/>
  <c r="AQ20" s="1"/>
  <c r="AK45"/>
  <c r="AB42"/>
  <c r="AB45" s="1"/>
  <c r="AF17" s="1"/>
  <c r="AF20" s="1"/>
  <c r="Z45"/>
  <c r="O45"/>
  <c r="Q42"/>
  <c r="Q45" s="1"/>
  <c r="U17" s="1"/>
  <c r="U20" s="1"/>
  <c r="BB20" l="1"/>
  <c r="J16" l="1"/>
  <c r="E4" s="1"/>
  <c r="E73"/>
  <c r="J66"/>
  <c r="J53"/>
  <c r="I55" s="1"/>
  <c r="J55" s="1"/>
  <c r="E66"/>
  <c r="E53"/>
  <c r="D56" s="1"/>
  <c r="E56" s="1"/>
  <c r="F30"/>
  <c r="F29"/>
  <c r="F28"/>
  <c r="J60" l="1"/>
  <c r="D55"/>
  <c r="E55" s="1"/>
  <c r="I56"/>
  <c r="J56" s="1"/>
  <c r="F32"/>
  <c r="D37" s="1"/>
  <c r="F38" l="1"/>
  <c r="F40" s="1"/>
  <c r="D43" s="1"/>
  <c r="J58"/>
  <c r="J62" s="1"/>
  <c r="J70" s="1"/>
  <c r="E58"/>
  <c r="E70" s="1"/>
  <c r="E75" s="1"/>
  <c r="J18" s="1"/>
  <c r="E6" s="1"/>
  <c r="D44" l="1"/>
  <c r="F44" s="1"/>
  <c r="D42"/>
  <c r="F43"/>
  <c r="F42" l="1"/>
  <c r="F45" s="1"/>
  <c r="D45"/>
  <c r="J17" l="1"/>
  <c r="J20" l="1"/>
  <c r="E8" s="1"/>
  <c r="E5"/>
</calcChain>
</file>

<file path=xl/sharedStrings.xml><?xml version="1.0" encoding="utf-8"?>
<sst xmlns="http://schemas.openxmlformats.org/spreadsheetml/2006/main" count="380" uniqueCount="77">
  <si>
    <t>2011-12 Tax Liability</t>
  </si>
  <si>
    <t>Income</t>
  </si>
  <si>
    <t>Self-employment/partnership</t>
  </si>
  <si>
    <t>Employment</t>
  </si>
  <si>
    <t>Less</t>
  </si>
  <si>
    <t>Personal allowances</t>
  </si>
  <si>
    <t>Taxable Income</t>
  </si>
  <si>
    <t>Tax at 40% on</t>
  </si>
  <si>
    <t>Tax at 50% on</t>
  </si>
  <si>
    <t>Inputs</t>
  </si>
  <si>
    <t>Total Income</t>
  </si>
  <si>
    <t>Age</t>
  </si>
  <si>
    <t>Employed/Self Employed/Other</t>
  </si>
  <si>
    <t>Employed</t>
  </si>
  <si>
    <t>Self Employed</t>
  </si>
  <si>
    <t>Other</t>
  </si>
  <si>
    <t>£</t>
  </si>
  <si>
    <t>Tax at 20% on</t>
  </si>
  <si>
    <t>Rates</t>
  </si>
  <si>
    <t>Personal Allowance</t>
  </si>
  <si>
    <t>Basic Rate Upper Limit</t>
  </si>
  <si>
    <t>Higher Rate Upper Limit</t>
  </si>
  <si>
    <t>Basic Rate Tax Rate</t>
  </si>
  <si>
    <t>Higher Rate Tax Rate</t>
  </si>
  <si>
    <t>Additional Rate Tax Rate</t>
  </si>
  <si>
    <t>NIC</t>
  </si>
  <si>
    <t>Personal Allowances Taper Threshold</t>
  </si>
  <si>
    <t>List of status options</t>
  </si>
  <si>
    <t>2011-12 National Insurance Liability</t>
  </si>
  <si>
    <t>If Employed</t>
  </si>
  <si>
    <t>Upper earnings limit</t>
  </si>
  <si>
    <t>Employees' primary Class 1 rate up to UEL</t>
  </si>
  <si>
    <t>Employees' primary Class 1 rate over UEL</t>
  </si>
  <si>
    <t>Class 4 Upper profits limit</t>
  </si>
  <si>
    <t>Class 4 Lower profits limit</t>
  </si>
  <si>
    <t>Class 4 rate between lower and upper profits limits</t>
  </si>
  <si>
    <t>Class 4 rate over upper profits limits</t>
  </si>
  <si>
    <t>NIC at 2% on</t>
  </si>
  <si>
    <t>NIC at 12% on</t>
  </si>
  <si>
    <t>Is taxpayer over max age?</t>
  </si>
  <si>
    <t>If Self Employed</t>
  </si>
  <si>
    <t>NIC at 9% on</t>
  </si>
  <si>
    <t>Max Age</t>
  </si>
  <si>
    <t>NIC payable</t>
  </si>
  <si>
    <t>Chosen status</t>
  </si>
  <si>
    <t>Total NIC liability</t>
  </si>
  <si>
    <t>Class 2</t>
  </si>
  <si>
    <t>Results</t>
  </si>
  <si>
    <t>Gross Income</t>
  </si>
  <si>
    <t>Tax Payable</t>
  </si>
  <si>
    <t>NIC Payable</t>
  </si>
  <si>
    <t>Net Income</t>
  </si>
  <si>
    <t>Weekly Class 2 rate</t>
  </si>
  <si>
    <t>Small earning exception</t>
  </si>
  <si>
    <t>Household member 1</t>
  </si>
  <si>
    <t>Household Summary</t>
  </si>
  <si>
    <t>Total Gross Income</t>
  </si>
  <si>
    <t xml:space="preserve">£  </t>
  </si>
  <si>
    <t>Workings</t>
  </si>
  <si>
    <t>Primary Threshold</t>
  </si>
  <si>
    <t>Upper age limit women</t>
  </si>
  <si>
    <t>Upper age limit men</t>
  </si>
  <si>
    <t>Male/Female</t>
  </si>
  <si>
    <t>Male</t>
  </si>
  <si>
    <t>Female</t>
  </si>
  <si>
    <t>Total tax payable</t>
  </si>
  <si>
    <t>Total NIC payable</t>
  </si>
  <si>
    <t>Total Net Income</t>
  </si>
  <si>
    <t>Household member 2</t>
  </si>
  <si>
    <t>Household member 3</t>
  </si>
  <si>
    <t>Household member 4</t>
  </si>
  <si>
    <t>Household member 5</t>
  </si>
  <si>
    <t>Income Limit for age-related allowances</t>
  </si>
  <si>
    <t>Personal Allowance 65-74</t>
  </si>
  <si>
    <t>Personal Allowance 75 and over</t>
  </si>
  <si>
    <t>Unadjusted</t>
  </si>
  <si>
    <t>Adjusted for age as appropriate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</si>
</sst>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;\(#,##0\)"/>
  </numFmts>
  <fonts count="2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/>
    <xf numFmtId="43" fontId="18" fillId="0" borderId="0" applyFont="0" applyFill="0" applyBorder="0" applyAlignment="0" applyProtection="0"/>
  </cellStyleXfs>
  <cellXfs count="51">
    <xf numFmtId="0" fontId="0" fillId="0" borderId="0" xfId="0"/>
    <xf numFmtId="164" fontId="17" fillId="0" borderId="0" xfId="41" applyNumberFormat="1" applyFont="1" applyBorder="1"/>
    <xf numFmtId="0" fontId="15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8" xfId="0" applyBorder="1"/>
    <xf numFmtId="0" fontId="0" fillId="0" borderId="0" xfId="0" quotePrefix="1" applyBorder="1" applyAlignment="1">
      <alignment horizontal="right"/>
    </xf>
    <xf numFmtId="164" fontId="17" fillId="0" borderId="9" xfId="41" applyNumberFormat="1" applyFont="1" applyFill="1" applyBorder="1"/>
    <xf numFmtId="164" fontId="0" fillId="0" borderId="0" xfId="0" applyNumberFormat="1"/>
    <xf numFmtId="3" fontId="0" fillId="0" borderId="9" xfId="0" applyNumberFormat="1" applyBorder="1"/>
    <xf numFmtId="164" fontId="0" fillId="0" borderId="9" xfId="41" applyNumberFormat="1" applyFont="1" applyBorder="1"/>
    <xf numFmtId="3" fontId="0" fillId="0" borderId="10" xfId="0" applyNumberFormat="1" applyBorder="1"/>
    <xf numFmtId="164" fontId="17" fillId="0" borderId="11" xfId="41" applyNumberFormat="1" applyFont="1" applyBorder="1"/>
    <xf numFmtId="0" fontId="15" fillId="0" borderId="0" xfId="0" applyFont="1"/>
    <xf numFmtId="0" fontId="15" fillId="0" borderId="0" xfId="0" applyFont="1" applyBorder="1"/>
    <xf numFmtId="164" fontId="0" fillId="0" borderId="16" xfId="0" applyNumberFormat="1" applyBorder="1"/>
    <xf numFmtId="3" fontId="0" fillId="32" borderId="16" xfId="0" applyNumberFormat="1" applyFill="1" applyBorder="1"/>
    <xf numFmtId="0" fontId="0" fillId="0" borderId="14" xfId="0" quotePrefix="1" applyBorder="1" applyAlignment="1">
      <alignment horizontal="right"/>
    </xf>
    <xf numFmtId="164" fontId="0" fillId="0" borderId="18" xfId="0" applyNumberFormat="1" applyBorder="1"/>
    <xf numFmtId="0" fontId="0" fillId="32" borderId="16" xfId="0" applyFill="1" applyBorder="1" applyAlignment="1">
      <alignment horizontal="center"/>
    </xf>
    <xf numFmtId="0" fontId="0" fillId="32" borderId="18" xfId="0" applyFill="1" applyBorder="1" applyAlignment="1">
      <alignment horizontal="center"/>
    </xf>
    <xf numFmtId="0" fontId="19" fillId="0" borderId="15" xfId="40" applyFont="1" applyBorder="1"/>
    <xf numFmtId="0" fontId="19" fillId="0" borderId="0" xfId="40" applyFont="1" applyBorder="1"/>
    <xf numFmtId="164" fontId="19" fillId="0" borderId="0" xfId="40" applyNumberFormat="1" applyFont="1" applyBorder="1"/>
    <xf numFmtId="0" fontId="20" fillId="0" borderId="15" xfId="40" applyFont="1" applyBorder="1"/>
    <xf numFmtId="0" fontId="17" fillId="0" borderId="0" xfId="40" applyBorder="1"/>
    <xf numFmtId="0" fontId="18" fillId="0" borderId="15" xfId="40" applyFont="1" applyBorder="1"/>
    <xf numFmtId="0" fontId="17" fillId="0" borderId="15" xfId="40" applyBorder="1"/>
    <xf numFmtId="3" fontId="0" fillId="0" borderId="0" xfId="0" applyNumberFormat="1" applyBorder="1"/>
    <xf numFmtId="164" fontId="0" fillId="0" borderId="0" xfId="0" applyNumberFormat="1" applyBorder="1"/>
    <xf numFmtId="164" fontId="0" fillId="0" borderId="0" xfId="41" applyNumberFormat="1" applyFont="1" applyBorder="1"/>
    <xf numFmtId="0" fontId="15" fillId="0" borderId="15" xfId="0" applyFont="1" applyBorder="1"/>
    <xf numFmtId="9" fontId="0" fillId="0" borderId="0" xfId="0" applyNumberFormat="1" applyBorder="1"/>
    <xf numFmtId="0" fontId="0" fillId="0" borderId="0" xfId="0" applyNumberFormat="1" applyBorder="1"/>
    <xf numFmtId="164" fontId="0" fillId="0" borderId="9" xfId="0" applyNumberFormat="1" applyBorder="1"/>
    <xf numFmtId="164" fontId="0" fillId="0" borderId="19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16" xfId="0" applyNumberFormat="1" applyFill="1" applyBorder="1"/>
    <xf numFmtId="164" fontId="0" fillId="0" borderId="20" xfId="0" applyNumberFormat="1" applyBorder="1"/>
    <xf numFmtId="164" fontId="17" fillId="0" borderId="0" xfId="41" applyNumberFormat="1" applyFont="1" applyFill="1" applyBorder="1"/>
    <xf numFmtId="0" fontId="17" fillId="0" borderId="0" xfId="40" applyFill="1" applyBorder="1"/>
    <xf numFmtId="164" fontId="19" fillId="0" borderId="0" xfId="40" applyNumberFormat="1" applyFont="1" applyFill="1" applyBorder="1"/>
    <xf numFmtId="164" fontId="0" fillId="0" borderId="0" xfId="0" applyNumberFormat="1" applyFill="1" applyBorder="1"/>
    <xf numFmtId="0" fontId="18" fillId="0" borderId="0" xfId="40" applyFont="1" applyBorder="1"/>
    <xf numFmtId="164" fontId="17" fillId="0" borderId="0" xfId="40" applyNumberFormat="1" applyBorder="1"/>
  </cellXfs>
  <cellStyles count="42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 2" xfId="4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rmal 2" xfId="40"/>
    <cellStyle name="Output" xfId="7" builtinId="21" customBuiltin="1"/>
    <cellStyle name="Total" xfId="15" builtinId="25" customBuiltin="1"/>
    <cellStyle name="Warning Text" xfId="1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130968</xdr:rowOff>
    </xdr:from>
    <xdr:to>
      <xdr:col>20</xdr:col>
      <xdr:colOff>607218</xdr:colOff>
      <xdr:row>9</xdr:row>
      <xdr:rowOff>11906</xdr:rowOff>
    </xdr:to>
    <xdr:sp macro="" textlink="">
      <xdr:nvSpPr>
        <xdr:cNvPr id="4" name="TextBox 3"/>
        <xdr:cNvSpPr txBox="1"/>
      </xdr:nvSpPr>
      <xdr:spPr>
        <a:xfrm>
          <a:off x="6119813" y="297656"/>
          <a:ext cx="8036718" cy="1214438"/>
        </a:xfrm>
        <a:prstGeom prst="rect">
          <a:avLst/>
        </a:prstGeom>
        <a:noFill/>
      </xdr:spPr>
      <xdr:txBody>
        <a:bodyPr wrap="square" lIns="0" tIns="0" rIns="0" bIns="0" rtlCol="0" anchor="t">
          <a:noAutofit/>
        </a:bodyPr>
        <a:lstStyle/>
        <a:p>
          <a:pPr indent="-274320">
            <a:spcAft>
              <a:spcPts val="900"/>
            </a:spcAft>
          </a:pPr>
          <a:endParaRPr lang="en-GB" sz="2000" dirty="0" err="1" smtClean="0">
            <a:latin typeface="Georgia" pitchFamily="18" charset="0"/>
          </a:endParaRPr>
        </a:p>
      </xdr:txBody>
    </xdr:sp>
    <xdr:clientData/>
  </xdr:twoCellAnchor>
  <xdr:twoCellAnchor>
    <xdr:from>
      <xdr:col>9</xdr:col>
      <xdr:colOff>738187</xdr:colOff>
      <xdr:row>2</xdr:row>
      <xdr:rowOff>142875</xdr:rowOff>
    </xdr:from>
    <xdr:to>
      <xdr:col>11</xdr:col>
      <xdr:colOff>247650</xdr:colOff>
      <xdr:row>8</xdr:row>
      <xdr:rowOff>57150</xdr:rowOff>
    </xdr:to>
    <xdr:sp macro="" textlink="">
      <xdr:nvSpPr>
        <xdr:cNvPr id="5" name="TextBox 4"/>
        <xdr:cNvSpPr txBox="1"/>
      </xdr:nvSpPr>
      <xdr:spPr>
        <a:xfrm>
          <a:off x="6858000" y="476250"/>
          <a:ext cx="914400" cy="914400"/>
        </a:xfrm>
        <a:prstGeom prst="rect">
          <a:avLst/>
        </a:prstGeom>
        <a:noFill/>
      </xdr:spPr>
      <xdr:txBody>
        <a:bodyPr wrap="none" lIns="0" tIns="0" rIns="0" bIns="0" rtlCol="0" anchor="t">
          <a:noAutofit/>
        </a:bodyPr>
        <a:lstStyle/>
        <a:p>
          <a:pPr indent="-274320">
            <a:spcAft>
              <a:spcPts val="900"/>
            </a:spcAft>
          </a:pPr>
          <a:endParaRPr lang="en-GB" sz="2000" dirty="0" err="1" smtClean="0">
            <a:latin typeface="Georgia" pitchFamily="18" charset="0"/>
          </a:endParaRPr>
        </a:p>
      </xdr:txBody>
    </xdr:sp>
    <xdr:clientData/>
  </xdr:twoCellAnchor>
  <xdr:twoCellAnchor>
    <xdr:from>
      <xdr:col>8</xdr:col>
      <xdr:colOff>11906</xdr:colOff>
      <xdr:row>1</xdr:row>
      <xdr:rowOff>11906</xdr:rowOff>
    </xdr:from>
    <xdr:to>
      <xdr:col>20</xdr:col>
      <xdr:colOff>738186</xdr:colOff>
      <xdr:row>7</xdr:row>
      <xdr:rowOff>92868</xdr:rowOff>
    </xdr:to>
    <xdr:sp macro="" textlink="">
      <xdr:nvSpPr>
        <xdr:cNvPr id="6" name="TextBox 5"/>
        <xdr:cNvSpPr txBox="1"/>
      </xdr:nvSpPr>
      <xdr:spPr>
        <a:xfrm>
          <a:off x="5524500" y="178594"/>
          <a:ext cx="8762999" cy="1081087"/>
        </a:xfrm>
        <a:prstGeom prst="rect">
          <a:avLst/>
        </a:prstGeom>
        <a:noFill/>
      </xdr:spPr>
      <xdr:txBody>
        <a:bodyPr wrap="none" lIns="0" tIns="0" rIns="0" bIns="0" rtlCol="0" anchor="t">
          <a:noAutofit/>
        </a:bodyPr>
        <a:lstStyle/>
        <a:p>
          <a:pPr indent="-274320">
            <a:spcAft>
              <a:spcPts val="900"/>
            </a:spcAft>
          </a:pPr>
          <a:endParaRPr lang="en-GB" sz="2000" dirty="0" err="1" smtClean="0">
            <a:latin typeface="Georgia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Microsoft_Office_Word_Document1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B114"/>
  <sheetViews>
    <sheetView tabSelected="1" zoomScale="80" zoomScaleNormal="80" workbookViewId="0">
      <selection activeCell="M5" sqref="M5"/>
    </sheetView>
  </sheetViews>
  <sheetFormatPr defaultRowHeight="12.75"/>
  <cols>
    <col min="1" max="1" width="7.7109375" customWidth="1"/>
    <col min="2" max="3" width="12.7109375" customWidth="1"/>
    <col min="4" max="4" width="11.85546875" customWidth="1"/>
    <col min="5" max="5" width="10.5703125" bestFit="1" customWidth="1"/>
    <col min="10" max="10" width="12" customWidth="1"/>
    <col min="12" max="12" width="7.7109375" customWidth="1"/>
    <col min="13" max="14" width="12.7109375" customWidth="1"/>
    <col min="15" max="15" width="11.85546875" customWidth="1"/>
    <col min="21" max="21" width="12" customWidth="1"/>
    <col min="23" max="23" width="7.7109375" customWidth="1"/>
    <col min="24" max="25" width="12.7109375" customWidth="1"/>
    <col min="26" max="26" width="11.85546875" customWidth="1"/>
    <col min="32" max="32" width="12" customWidth="1"/>
  </cols>
  <sheetData>
    <row r="2" spans="1:54">
      <c r="A2" s="2" t="s">
        <v>55</v>
      </c>
      <c r="B2" s="3"/>
      <c r="C2" s="3"/>
      <c r="D2" s="3"/>
      <c r="E2" s="3"/>
      <c r="F2" s="3"/>
      <c r="G2" s="4"/>
    </row>
    <row r="3" spans="1:54">
      <c r="A3" s="36"/>
      <c r="B3" s="6"/>
      <c r="C3" s="6"/>
      <c r="D3" s="6"/>
      <c r="E3" s="6"/>
      <c r="F3" s="6"/>
      <c r="G3" s="7"/>
    </row>
    <row r="4" spans="1:54">
      <c r="A4" s="36" t="s">
        <v>56</v>
      </c>
      <c r="B4" s="6"/>
      <c r="C4" s="6"/>
      <c r="D4" s="6"/>
      <c r="E4" s="34">
        <f>J16+U16+AF16+AQ16+BB16</f>
        <v>12000</v>
      </c>
      <c r="F4" s="6"/>
      <c r="G4" s="7"/>
    </row>
    <row r="5" spans="1:54">
      <c r="A5" s="5" t="s">
        <v>65</v>
      </c>
      <c r="B5" s="6"/>
      <c r="C5" s="6"/>
      <c r="D5" s="6"/>
      <c r="E5" s="34">
        <f t="shared" ref="E5:E8" si="0">J17+U17+AF17+AQ17+BB17</f>
        <v>-905</v>
      </c>
      <c r="F5" s="6"/>
      <c r="G5" s="7"/>
    </row>
    <row r="6" spans="1:54">
      <c r="A6" s="5" t="s">
        <v>66</v>
      </c>
      <c r="B6" s="6"/>
      <c r="C6" s="6"/>
      <c r="D6" s="6"/>
      <c r="E6" s="39">
        <f t="shared" si="0"/>
        <v>-573</v>
      </c>
      <c r="F6" s="6"/>
      <c r="G6" s="7"/>
    </row>
    <row r="7" spans="1:54">
      <c r="A7" s="5"/>
      <c r="B7" s="6"/>
      <c r="C7" s="6"/>
      <c r="D7" s="6"/>
      <c r="E7" s="6"/>
      <c r="F7" s="6"/>
      <c r="G7" s="7"/>
    </row>
    <row r="8" spans="1:54" ht="13.5" thickBot="1">
      <c r="A8" s="5" t="s">
        <v>67</v>
      </c>
      <c r="B8" s="6"/>
      <c r="C8" s="6"/>
      <c r="D8" s="6"/>
      <c r="E8" s="40">
        <f t="shared" si="0"/>
        <v>10522</v>
      </c>
      <c r="F8" s="6"/>
      <c r="G8" s="7"/>
    </row>
    <row r="9" spans="1:54" ht="13.5" thickTop="1">
      <c r="A9" s="8"/>
      <c r="B9" s="9"/>
      <c r="C9" s="9"/>
      <c r="D9" s="9"/>
      <c r="E9" s="9"/>
      <c r="F9" s="9"/>
      <c r="G9" s="10"/>
    </row>
    <row r="11" spans="1:54">
      <c r="A11" s="18" t="s">
        <v>54</v>
      </c>
      <c r="L11" s="18" t="s">
        <v>68</v>
      </c>
      <c r="W11" s="18" t="s">
        <v>69</v>
      </c>
      <c r="AH11" s="18" t="s">
        <v>70</v>
      </c>
      <c r="AS11" s="18" t="s">
        <v>71</v>
      </c>
    </row>
    <row r="14" spans="1:54">
      <c r="A14" s="2" t="s">
        <v>9</v>
      </c>
      <c r="B14" s="3"/>
      <c r="C14" s="3"/>
      <c r="D14" s="3"/>
      <c r="E14" s="4"/>
      <c r="F14" s="6"/>
      <c r="G14" s="2" t="s">
        <v>47</v>
      </c>
      <c r="H14" s="3"/>
      <c r="I14" s="3"/>
      <c r="J14" s="22" t="s">
        <v>57</v>
      </c>
      <c r="L14" s="2" t="s">
        <v>9</v>
      </c>
      <c r="M14" s="3"/>
      <c r="N14" s="3"/>
      <c r="O14" s="3"/>
      <c r="P14" s="4"/>
      <c r="Q14" s="6"/>
      <c r="R14" s="2" t="s">
        <v>47</v>
      </c>
      <c r="S14" s="3"/>
      <c r="T14" s="3"/>
      <c r="U14" s="22" t="s">
        <v>57</v>
      </c>
      <c r="W14" s="2" t="s">
        <v>9</v>
      </c>
      <c r="X14" s="3"/>
      <c r="Y14" s="3"/>
      <c r="Z14" s="3"/>
      <c r="AA14" s="4"/>
      <c r="AB14" s="6"/>
      <c r="AC14" s="2" t="s">
        <v>47</v>
      </c>
      <c r="AD14" s="3"/>
      <c r="AE14" s="3"/>
      <c r="AF14" s="22" t="s">
        <v>57</v>
      </c>
      <c r="AH14" s="2" t="s">
        <v>9</v>
      </c>
      <c r="AI14" s="3"/>
      <c r="AJ14" s="3"/>
      <c r="AK14" s="3"/>
      <c r="AL14" s="4"/>
      <c r="AM14" s="6"/>
      <c r="AN14" s="2" t="s">
        <v>47</v>
      </c>
      <c r="AO14" s="3"/>
      <c r="AP14" s="3"/>
      <c r="AQ14" s="22" t="s">
        <v>57</v>
      </c>
      <c r="AS14" s="2" t="s">
        <v>9</v>
      </c>
      <c r="AT14" s="3"/>
      <c r="AU14" s="3"/>
      <c r="AV14" s="3"/>
      <c r="AW14" s="4"/>
      <c r="AX14" s="6"/>
      <c r="AY14" s="2" t="s">
        <v>47</v>
      </c>
      <c r="AZ14" s="3"/>
      <c r="BA14" s="3"/>
      <c r="BB14" s="22" t="s">
        <v>57</v>
      </c>
    </row>
    <row r="15" spans="1:54">
      <c r="A15" s="5"/>
      <c r="B15" s="6"/>
      <c r="C15" s="6"/>
      <c r="D15" s="6"/>
      <c r="E15" s="7"/>
      <c r="F15" s="6"/>
      <c r="G15" s="5"/>
      <c r="H15" s="6"/>
      <c r="I15" s="6"/>
      <c r="J15" s="7"/>
      <c r="L15" s="5"/>
      <c r="M15" s="6"/>
      <c r="N15" s="6"/>
      <c r="O15" s="6"/>
      <c r="P15" s="7"/>
      <c r="Q15" s="6"/>
      <c r="R15" s="5"/>
      <c r="S15" s="6"/>
      <c r="T15" s="6"/>
      <c r="U15" s="7"/>
      <c r="W15" s="5"/>
      <c r="X15" s="6"/>
      <c r="Y15" s="6"/>
      <c r="Z15" s="6"/>
      <c r="AA15" s="7"/>
      <c r="AB15" s="6"/>
      <c r="AC15" s="5"/>
      <c r="AD15" s="6"/>
      <c r="AE15" s="6"/>
      <c r="AF15" s="7"/>
      <c r="AH15" s="5"/>
      <c r="AI15" s="6"/>
      <c r="AJ15" s="6"/>
      <c r="AK15" s="6"/>
      <c r="AL15" s="7"/>
      <c r="AM15" s="6"/>
      <c r="AN15" s="5"/>
      <c r="AO15" s="6"/>
      <c r="AP15" s="6"/>
      <c r="AQ15" s="7"/>
      <c r="AS15" s="5"/>
      <c r="AT15" s="6"/>
      <c r="AU15" s="6"/>
      <c r="AV15" s="6"/>
      <c r="AW15" s="7"/>
      <c r="AX15" s="6"/>
      <c r="AY15" s="5"/>
      <c r="AZ15" s="6"/>
      <c r="BA15" s="6"/>
      <c r="BB15" s="7"/>
    </row>
    <row r="16" spans="1:54">
      <c r="A16" s="5" t="s">
        <v>10</v>
      </c>
      <c r="B16" s="6"/>
      <c r="C16" s="6"/>
      <c r="D16" s="11" t="s">
        <v>16</v>
      </c>
      <c r="E16" s="21">
        <v>12000</v>
      </c>
      <c r="F16" s="6"/>
      <c r="G16" s="5" t="s">
        <v>48</v>
      </c>
      <c r="H16" s="6"/>
      <c r="I16" s="6"/>
      <c r="J16" s="20">
        <f>E16</f>
        <v>12000</v>
      </c>
      <c r="L16" s="5" t="s">
        <v>10</v>
      </c>
      <c r="M16" s="6"/>
      <c r="N16" s="6"/>
      <c r="O16" s="11" t="s">
        <v>16</v>
      </c>
      <c r="P16" s="21">
        <v>0</v>
      </c>
      <c r="Q16" s="6"/>
      <c r="R16" s="5" t="s">
        <v>48</v>
      </c>
      <c r="S16" s="6"/>
      <c r="T16" s="6"/>
      <c r="U16" s="20">
        <f>P16</f>
        <v>0</v>
      </c>
      <c r="W16" s="5" t="s">
        <v>10</v>
      </c>
      <c r="X16" s="6"/>
      <c r="Y16" s="6"/>
      <c r="Z16" s="11" t="s">
        <v>16</v>
      </c>
      <c r="AA16" s="21">
        <v>1400</v>
      </c>
      <c r="AB16" s="6"/>
      <c r="AC16" s="5" t="s">
        <v>48</v>
      </c>
      <c r="AD16" s="6"/>
      <c r="AE16" s="6"/>
      <c r="AF16" s="20">
        <v>0</v>
      </c>
      <c r="AH16" s="5" t="s">
        <v>10</v>
      </c>
      <c r="AI16" s="6"/>
      <c r="AJ16" s="6"/>
      <c r="AK16" s="11" t="s">
        <v>16</v>
      </c>
      <c r="AL16" s="21">
        <v>0</v>
      </c>
      <c r="AM16" s="6"/>
      <c r="AN16" s="5" t="s">
        <v>48</v>
      </c>
      <c r="AO16" s="6"/>
      <c r="AP16" s="6"/>
      <c r="AQ16" s="20">
        <f>AL16</f>
        <v>0</v>
      </c>
      <c r="AS16" s="5" t="s">
        <v>10</v>
      </c>
      <c r="AT16" s="6"/>
      <c r="AU16" s="6"/>
      <c r="AV16" s="11" t="s">
        <v>16</v>
      </c>
      <c r="AW16" s="21">
        <v>0</v>
      </c>
      <c r="AX16" s="6"/>
      <c r="AY16" s="5" t="s">
        <v>48</v>
      </c>
      <c r="AZ16" s="6"/>
      <c r="BA16" s="6"/>
      <c r="BB16" s="20">
        <f>AW16</f>
        <v>0</v>
      </c>
    </row>
    <row r="17" spans="1:54">
      <c r="A17" s="5"/>
      <c r="B17" s="6"/>
      <c r="C17" s="6"/>
      <c r="D17" s="6"/>
      <c r="E17" s="7"/>
      <c r="F17" s="6"/>
      <c r="G17" s="5" t="s">
        <v>49</v>
      </c>
      <c r="H17" s="6"/>
      <c r="I17" s="6"/>
      <c r="J17" s="20">
        <f>-F45</f>
        <v>-905</v>
      </c>
      <c r="L17" s="5"/>
      <c r="M17" s="6"/>
      <c r="N17" s="6"/>
      <c r="O17" s="6"/>
      <c r="P17" s="7"/>
      <c r="Q17" s="6"/>
      <c r="R17" s="5" t="s">
        <v>49</v>
      </c>
      <c r="S17" s="6"/>
      <c r="T17" s="6"/>
      <c r="U17" s="20">
        <f>-Q45</f>
        <v>0</v>
      </c>
      <c r="W17" s="5"/>
      <c r="X17" s="6"/>
      <c r="Y17" s="6"/>
      <c r="Z17" s="6"/>
      <c r="AA17" s="7"/>
      <c r="AB17" s="6"/>
      <c r="AC17" s="5" t="s">
        <v>49</v>
      </c>
      <c r="AD17" s="6"/>
      <c r="AE17" s="6"/>
      <c r="AF17" s="20">
        <f>-AB45</f>
        <v>0</v>
      </c>
      <c r="AH17" s="5"/>
      <c r="AI17" s="6"/>
      <c r="AJ17" s="6"/>
      <c r="AK17" s="6"/>
      <c r="AL17" s="7"/>
      <c r="AM17" s="6"/>
      <c r="AN17" s="5" t="s">
        <v>49</v>
      </c>
      <c r="AO17" s="6"/>
      <c r="AP17" s="6"/>
      <c r="AQ17" s="20">
        <f>-AM45</f>
        <v>0</v>
      </c>
      <c r="AS17" s="5"/>
      <c r="AT17" s="6"/>
      <c r="AU17" s="6"/>
      <c r="AV17" s="6"/>
      <c r="AW17" s="7"/>
      <c r="AX17" s="6"/>
      <c r="AY17" s="5" t="s">
        <v>49</v>
      </c>
      <c r="AZ17" s="6"/>
      <c r="BA17" s="6"/>
      <c r="BB17" s="20">
        <f>-AX45</f>
        <v>0</v>
      </c>
    </row>
    <row r="18" spans="1:54">
      <c r="A18" s="5" t="s">
        <v>11</v>
      </c>
      <c r="B18" s="6"/>
      <c r="C18" s="6"/>
      <c r="D18" s="6"/>
      <c r="E18" s="24">
        <v>0</v>
      </c>
      <c r="F18" s="6"/>
      <c r="G18" s="5" t="s">
        <v>50</v>
      </c>
      <c r="H18" s="6"/>
      <c r="I18" s="6"/>
      <c r="J18" s="23">
        <f>-E75</f>
        <v>-573</v>
      </c>
      <c r="L18" s="5" t="s">
        <v>11</v>
      </c>
      <c r="M18" s="6"/>
      <c r="N18" s="6"/>
      <c r="O18" s="6"/>
      <c r="P18" s="24">
        <v>0</v>
      </c>
      <c r="Q18" s="6"/>
      <c r="R18" s="5" t="s">
        <v>50</v>
      </c>
      <c r="S18" s="6"/>
      <c r="T18" s="6"/>
      <c r="U18" s="23">
        <f>-P75</f>
        <v>0</v>
      </c>
      <c r="W18" s="5" t="s">
        <v>11</v>
      </c>
      <c r="X18" s="6"/>
      <c r="Y18" s="6"/>
      <c r="Z18" s="6"/>
      <c r="AA18" s="24">
        <v>17</v>
      </c>
      <c r="AB18" s="6"/>
      <c r="AC18" s="5" t="s">
        <v>50</v>
      </c>
      <c r="AD18" s="6"/>
      <c r="AE18" s="6"/>
      <c r="AF18" s="23">
        <f>-AA75</f>
        <v>0</v>
      </c>
      <c r="AH18" s="5" t="s">
        <v>11</v>
      </c>
      <c r="AI18" s="6"/>
      <c r="AJ18" s="6"/>
      <c r="AK18" s="6"/>
      <c r="AL18" s="24">
        <v>0</v>
      </c>
      <c r="AM18" s="6"/>
      <c r="AN18" s="5" t="s">
        <v>50</v>
      </c>
      <c r="AO18" s="6"/>
      <c r="AP18" s="6"/>
      <c r="AQ18" s="23">
        <f>-AL75</f>
        <v>0</v>
      </c>
      <c r="AS18" s="5" t="s">
        <v>11</v>
      </c>
      <c r="AT18" s="6"/>
      <c r="AU18" s="6"/>
      <c r="AV18" s="6"/>
      <c r="AW18" s="24"/>
      <c r="AX18" s="6"/>
      <c r="AY18" s="5" t="s">
        <v>50</v>
      </c>
      <c r="AZ18" s="6"/>
      <c r="BA18" s="6"/>
      <c r="BB18" s="23">
        <f>-AW75</f>
        <v>0</v>
      </c>
    </row>
    <row r="19" spans="1:54">
      <c r="A19" s="5" t="s">
        <v>62</v>
      </c>
      <c r="B19" s="6"/>
      <c r="C19" s="6"/>
      <c r="D19" s="6"/>
      <c r="E19" s="24" t="s">
        <v>63</v>
      </c>
      <c r="F19" s="6"/>
      <c r="G19" s="5"/>
      <c r="H19" s="6"/>
      <c r="I19" s="6"/>
      <c r="J19" s="20"/>
      <c r="L19" s="5" t="s">
        <v>62</v>
      </c>
      <c r="M19" s="6"/>
      <c r="N19" s="6"/>
      <c r="O19" s="6"/>
      <c r="P19" s="24" t="s">
        <v>64</v>
      </c>
      <c r="Q19" s="6"/>
      <c r="R19" s="5"/>
      <c r="S19" s="6"/>
      <c r="T19" s="6"/>
      <c r="U19" s="20"/>
      <c r="W19" s="5" t="s">
        <v>62</v>
      </c>
      <c r="X19" s="6"/>
      <c r="Y19" s="6"/>
      <c r="Z19" s="6"/>
      <c r="AA19" s="24" t="s">
        <v>63</v>
      </c>
      <c r="AB19" s="6"/>
      <c r="AC19" s="5"/>
      <c r="AD19" s="6"/>
      <c r="AE19" s="6"/>
      <c r="AF19" s="20"/>
      <c r="AH19" s="5" t="s">
        <v>62</v>
      </c>
      <c r="AI19" s="6"/>
      <c r="AJ19" s="6"/>
      <c r="AK19" s="6"/>
      <c r="AL19" s="24" t="s">
        <v>64</v>
      </c>
      <c r="AM19" s="6"/>
      <c r="AN19" s="5"/>
      <c r="AO19" s="6"/>
      <c r="AP19" s="6"/>
      <c r="AQ19" s="20"/>
      <c r="AS19" s="5" t="s">
        <v>62</v>
      </c>
      <c r="AT19" s="6"/>
      <c r="AU19" s="6"/>
      <c r="AV19" s="6"/>
      <c r="AW19" s="24" t="s">
        <v>63</v>
      </c>
      <c r="AX19" s="6"/>
      <c r="AY19" s="5"/>
      <c r="AZ19" s="6"/>
      <c r="BA19" s="6"/>
      <c r="BB19" s="20"/>
    </row>
    <row r="20" spans="1:54">
      <c r="A20" s="8" t="s">
        <v>12</v>
      </c>
      <c r="B20" s="9"/>
      <c r="C20" s="9"/>
      <c r="D20" s="9"/>
      <c r="E20" s="25" t="s">
        <v>13</v>
      </c>
      <c r="F20" s="6"/>
      <c r="G20" s="8" t="s">
        <v>51</v>
      </c>
      <c r="H20" s="9"/>
      <c r="I20" s="9"/>
      <c r="J20" s="23">
        <f>SUM(J16:J18)</f>
        <v>10522</v>
      </c>
      <c r="L20" s="8" t="s">
        <v>12</v>
      </c>
      <c r="M20" s="9"/>
      <c r="N20" s="9"/>
      <c r="O20" s="9"/>
      <c r="P20" s="25" t="s">
        <v>13</v>
      </c>
      <c r="Q20" s="6"/>
      <c r="R20" s="8" t="s">
        <v>51</v>
      </c>
      <c r="S20" s="9"/>
      <c r="T20" s="9"/>
      <c r="U20" s="23">
        <f>SUM(U16:U18)</f>
        <v>0</v>
      </c>
      <c r="W20" s="8" t="s">
        <v>12</v>
      </c>
      <c r="X20" s="9"/>
      <c r="Y20" s="9"/>
      <c r="Z20" s="9"/>
      <c r="AA20" s="25" t="s">
        <v>13</v>
      </c>
      <c r="AB20" s="6"/>
      <c r="AC20" s="8" t="s">
        <v>51</v>
      </c>
      <c r="AD20" s="9"/>
      <c r="AE20" s="9"/>
      <c r="AF20" s="23">
        <f>SUM(AF16:AF18)</f>
        <v>0</v>
      </c>
      <c r="AH20" s="8" t="s">
        <v>12</v>
      </c>
      <c r="AI20" s="9"/>
      <c r="AJ20" s="9"/>
      <c r="AK20" s="9"/>
      <c r="AL20" s="25" t="s">
        <v>15</v>
      </c>
      <c r="AM20" s="6"/>
      <c r="AN20" s="8" t="s">
        <v>51</v>
      </c>
      <c r="AO20" s="9"/>
      <c r="AP20" s="9"/>
      <c r="AQ20" s="23">
        <f>SUM(AQ16:AQ18)</f>
        <v>0</v>
      </c>
      <c r="AS20" s="8" t="s">
        <v>12</v>
      </c>
      <c r="AT20" s="9"/>
      <c r="AU20" s="9"/>
      <c r="AV20" s="9"/>
      <c r="AW20" s="25" t="s">
        <v>15</v>
      </c>
      <c r="AX20" s="6"/>
      <c r="AY20" s="8" t="s">
        <v>51</v>
      </c>
      <c r="AZ20" s="9"/>
      <c r="BA20" s="9"/>
      <c r="BB20" s="23">
        <f>SUM(BB16:BB18)</f>
        <v>0</v>
      </c>
    </row>
    <row r="21" spans="1:54">
      <c r="A21" s="6"/>
      <c r="B21" s="6"/>
      <c r="C21" s="6"/>
      <c r="D21" s="6"/>
      <c r="E21" s="6"/>
      <c r="F21" s="6"/>
      <c r="L21" s="6"/>
      <c r="M21" s="6"/>
      <c r="N21" s="6"/>
      <c r="O21" s="6"/>
      <c r="P21" s="6"/>
      <c r="Q21" s="6"/>
      <c r="W21" s="6"/>
      <c r="X21" s="6"/>
      <c r="Y21" s="6"/>
      <c r="Z21" s="6"/>
      <c r="AA21" s="6"/>
      <c r="AB21" s="6"/>
      <c r="AH21" s="6"/>
      <c r="AI21" s="6"/>
      <c r="AJ21" s="6"/>
      <c r="AK21" s="6"/>
      <c r="AL21" s="6"/>
      <c r="AM21" s="6"/>
      <c r="AS21" s="6"/>
      <c r="AT21" s="6"/>
      <c r="AU21" s="6"/>
      <c r="AV21" s="6"/>
      <c r="AW21" s="6"/>
      <c r="AX21" s="6"/>
    </row>
    <row r="23" spans="1:54">
      <c r="A23" s="2" t="s">
        <v>58</v>
      </c>
      <c r="B23" s="3"/>
      <c r="C23" s="3"/>
      <c r="D23" s="3"/>
      <c r="E23" s="3"/>
      <c r="F23" s="3"/>
      <c r="G23" s="3"/>
      <c r="H23" s="3"/>
      <c r="I23" s="3"/>
      <c r="J23" s="4"/>
      <c r="L23" s="2" t="s">
        <v>58</v>
      </c>
      <c r="M23" s="3"/>
      <c r="N23" s="3"/>
      <c r="O23" s="3"/>
      <c r="P23" s="3"/>
      <c r="Q23" s="3"/>
      <c r="R23" s="3"/>
      <c r="S23" s="3"/>
      <c r="T23" s="3"/>
      <c r="U23" s="4"/>
      <c r="W23" s="2" t="s">
        <v>58</v>
      </c>
      <c r="X23" s="3"/>
      <c r="Y23" s="3"/>
      <c r="Z23" s="3"/>
      <c r="AA23" s="3"/>
      <c r="AB23" s="3"/>
      <c r="AC23" s="3"/>
      <c r="AD23" s="3"/>
      <c r="AE23" s="3"/>
      <c r="AF23" s="4"/>
      <c r="AH23" s="2" t="s">
        <v>58</v>
      </c>
      <c r="AI23" s="3"/>
      <c r="AJ23" s="3"/>
      <c r="AK23" s="3"/>
      <c r="AL23" s="3"/>
      <c r="AM23" s="3"/>
      <c r="AN23" s="3"/>
      <c r="AO23" s="3"/>
      <c r="AP23" s="3"/>
      <c r="AQ23" s="4"/>
      <c r="AS23" s="2" t="s">
        <v>58</v>
      </c>
      <c r="AT23" s="3"/>
      <c r="AU23" s="3"/>
      <c r="AV23" s="3"/>
      <c r="AW23" s="3"/>
      <c r="AX23" s="3"/>
      <c r="AY23" s="3"/>
      <c r="AZ23" s="3"/>
      <c r="BA23" s="3"/>
      <c r="BB23" s="4"/>
    </row>
    <row r="24" spans="1:54">
      <c r="A24" s="5"/>
      <c r="B24" s="6"/>
      <c r="C24" s="6"/>
      <c r="D24" s="6"/>
      <c r="E24" s="6"/>
      <c r="F24" s="6"/>
      <c r="G24" s="6"/>
      <c r="H24" s="6"/>
      <c r="I24" s="6"/>
      <c r="J24" s="7"/>
      <c r="L24" s="5"/>
      <c r="M24" s="6"/>
      <c r="N24" s="6"/>
      <c r="O24" s="6"/>
      <c r="P24" s="6"/>
      <c r="Q24" s="6"/>
      <c r="R24" s="6"/>
      <c r="S24" s="6"/>
      <c r="T24" s="6"/>
      <c r="U24" s="7"/>
      <c r="W24" s="5"/>
      <c r="X24" s="6"/>
      <c r="Y24" s="6"/>
      <c r="Z24" s="6"/>
      <c r="AA24" s="6"/>
      <c r="AB24" s="6"/>
      <c r="AC24" s="6"/>
      <c r="AD24" s="6"/>
      <c r="AE24" s="6"/>
      <c r="AF24" s="7"/>
      <c r="AH24" s="5"/>
      <c r="AI24" s="6"/>
      <c r="AJ24" s="6"/>
      <c r="AK24" s="6"/>
      <c r="AL24" s="6"/>
      <c r="AM24" s="6"/>
      <c r="AN24" s="6"/>
      <c r="AO24" s="6"/>
      <c r="AP24" s="6"/>
      <c r="AQ24" s="7"/>
      <c r="AS24" s="5"/>
      <c r="AT24" s="6"/>
      <c r="AU24" s="6"/>
      <c r="AV24" s="6"/>
      <c r="AW24" s="6"/>
      <c r="AX24" s="6"/>
      <c r="AY24" s="6"/>
      <c r="AZ24" s="6"/>
      <c r="BA24" s="6"/>
      <c r="BB24" s="7"/>
    </row>
    <row r="25" spans="1:54">
      <c r="A25" s="26" t="s">
        <v>0</v>
      </c>
      <c r="B25" s="27"/>
      <c r="C25" s="27"/>
      <c r="D25" s="27"/>
      <c r="E25" s="27"/>
      <c r="F25" s="28"/>
      <c r="G25" s="28"/>
      <c r="H25" s="6"/>
      <c r="I25" s="6"/>
      <c r="J25" s="7"/>
      <c r="L25" s="26" t="s">
        <v>0</v>
      </c>
      <c r="M25" s="27"/>
      <c r="N25" s="27"/>
      <c r="O25" s="27"/>
      <c r="P25" s="27"/>
      <c r="Q25" s="28"/>
      <c r="R25" s="28"/>
      <c r="S25" s="6"/>
      <c r="T25" s="6"/>
      <c r="U25" s="7"/>
      <c r="W25" s="26" t="s">
        <v>0</v>
      </c>
      <c r="X25" s="27"/>
      <c r="Y25" s="27"/>
      <c r="Z25" s="27"/>
      <c r="AA25" s="27"/>
      <c r="AB25" s="28"/>
      <c r="AC25" s="28"/>
      <c r="AD25" s="6"/>
      <c r="AE25" s="6"/>
      <c r="AF25" s="7"/>
      <c r="AH25" s="26" t="s">
        <v>0</v>
      </c>
      <c r="AI25" s="27"/>
      <c r="AJ25" s="27"/>
      <c r="AK25" s="27"/>
      <c r="AL25" s="27"/>
      <c r="AM25" s="28"/>
      <c r="AN25" s="28"/>
      <c r="AO25" s="6"/>
      <c r="AP25" s="6"/>
      <c r="AQ25" s="7"/>
      <c r="AS25" s="26" t="s">
        <v>0</v>
      </c>
      <c r="AT25" s="27"/>
      <c r="AU25" s="27"/>
      <c r="AV25" s="27"/>
      <c r="AW25" s="27"/>
      <c r="AX25" s="28"/>
      <c r="AY25" s="28"/>
      <c r="AZ25" s="6"/>
      <c r="BA25" s="6"/>
      <c r="BB25" s="7"/>
    </row>
    <row r="26" spans="1:54">
      <c r="A26" s="26"/>
      <c r="B26" s="27"/>
      <c r="C26" s="27"/>
      <c r="D26" s="27"/>
      <c r="E26" s="27"/>
      <c r="F26" s="28"/>
      <c r="G26" s="28"/>
      <c r="H26" s="6"/>
      <c r="I26" s="6"/>
      <c r="J26" s="7"/>
      <c r="L26" s="26"/>
      <c r="M26" s="27"/>
      <c r="N26" s="27"/>
      <c r="O26" s="27"/>
      <c r="P26" s="27"/>
      <c r="Q26" s="28"/>
      <c r="R26" s="28"/>
      <c r="S26" s="6"/>
      <c r="T26" s="6"/>
      <c r="U26" s="7"/>
      <c r="W26" s="26"/>
      <c r="X26" s="27"/>
      <c r="Y26" s="27"/>
      <c r="Z26" s="27"/>
      <c r="AA26" s="27"/>
      <c r="AB26" s="28"/>
      <c r="AC26" s="28"/>
      <c r="AD26" s="6"/>
      <c r="AE26" s="6"/>
      <c r="AF26" s="7"/>
      <c r="AH26" s="26"/>
      <c r="AI26" s="27"/>
      <c r="AJ26" s="27"/>
      <c r="AK26" s="27"/>
      <c r="AL26" s="27"/>
      <c r="AM26" s="47"/>
      <c r="AN26" s="28"/>
      <c r="AO26" s="6"/>
      <c r="AP26" s="6"/>
      <c r="AQ26" s="7"/>
      <c r="AS26" s="26"/>
      <c r="AT26" s="27"/>
      <c r="AU26" s="27"/>
      <c r="AV26" s="27"/>
      <c r="AW26" s="27"/>
      <c r="AX26" s="28"/>
      <c r="AY26" s="28"/>
      <c r="AZ26" s="6"/>
      <c r="BA26" s="6"/>
      <c r="BB26" s="7"/>
    </row>
    <row r="27" spans="1:54">
      <c r="A27" s="29" t="s">
        <v>1</v>
      </c>
      <c r="B27" s="30"/>
      <c r="C27" s="30"/>
      <c r="D27" s="30"/>
      <c r="E27" s="30"/>
      <c r="F27" s="30"/>
      <c r="G27" s="30"/>
      <c r="H27" s="6"/>
      <c r="I27" s="6"/>
      <c r="J27" s="7"/>
      <c r="L27" s="29" t="s">
        <v>1</v>
      </c>
      <c r="M27" s="30"/>
      <c r="N27" s="30"/>
      <c r="O27" s="30"/>
      <c r="P27" s="30"/>
      <c r="Q27" s="30"/>
      <c r="R27" s="30"/>
      <c r="S27" s="6"/>
      <c r="T27" s="6"/>
      <c r="U27" s="7"/>
      <c r="W27" s="29" t="s">
        <v>1</v>
      </c>
      <c r="X27" s="30"/>
      <c r="Y27" s="30"/>
      <c r="Z27" s="30"/>
      <c r="AA27" s="30"/>
      <c r="AB27" s="46"/>
      <c r="AC27" s="30"/>
      <c r="AD27" s="6"/>
      <c r="AE27" s="6"/>
      <c r="AF27" s="7"/>
      <c r="AH27" s="29" t="s">
        <v>1</v>
      </c>
      <c r="AI27" s="30"/>
      <c r="AJ27" s="30"/>
      <c r="AK27" s="30"/>
      <c r="AL27" s="30"/>
      <c r="AM27" s="46"/>
      <c r="AN27" s="30"/>
      <c r="AO27" s="6"/>
      <c r="AP27" s="6"/>
      <c r="AQ27" s="7"/>
      <c r="AS27" s="29" t="s">
        <v>1</v>
      </c>
      <c r="AT27" s="30"/>
      <c r="AU27" s="30"/>
      <c r="AV27" s="30"/>
      <c r="AW27" s="30"/>
      <c r="AX27" s="46"/>
      <c r="AY27" s="30"/>
      <c r="AZ27" s="6"/>
      <c r="BA27" s="6"/>
      <c r="BB27" s="7"/>
    </row>
    <row r="28" spans="1:54">
      <c r="A28" s="31" t="s">
        <v>2</v>
      </c>
      <c r="B28" s="30"/>
      <c r="C28" s="30"/>
      <c r="D28" s="30"/>
      <c r="E28" s="30"/>
      <c r="F28" s="45">
        <f>IF(E20="self employed",E16,0)</f>
        <v>0</v>
      </c>
      <c r="G28" s="6"/>
      <c r="H28" s="6"/>
      <c r="I28" s="6"/>
      <c r="J28" s="7"/>
      <c r="L28" s="31" t="s">
        <v>2</v>
      </c>
      <c r="M28" s="30"/>
      <c r="N28" s="30"/>
      <c r="O28" s="30"/>
      <c r="P28" s="30"/>
      <c r="Q28" s="45">
        <f>IF(P20="self employed",P16,0)</f>
        <v>0</v>
      </c>
      <c r="R28" s="6"/>
      <c r="S28" s="6"/>
      <c r="T28" s="6"/>
      <c r="U28" s="7"/>
      <c r="W28" s="31" t="s">
        <v>2</v>
      </c>
      <c r="X28" s="30"/>
      <c r="Y28" s="30"/>
      <c r="Z28" s="30"/>
      <c r="AA28" s="30"/>
      <c r="AB28" s="45">
        <f>IF(AA20="self employed",AA16,0)</f>
        <v>0</v>
      </c>
      <c r="AC28" s="6"/>
      <c r="AD28" s="6"/>
      <c r="AE28" s="6"/>
      <c r="AF28" s="7"/>
      <c r="AH28" s="31" t="s">
        <v>2</v>
      </c>
      <c r="AI28" s="30"/>
      <c r="AJ28" s="30"/>
      <c r="AK28" s="30"/>
      <c r="AL28" s="30"/>
      <c r="AM28" s="45">
        <f>IF(AL20="self employed",AL16,0)</f>
        <v>0</v>
      </c>
      <c r="AN28" s="6"/>
      <c r="AO28" s="6"/>
      <c r="AP28" s="6"/>
      <c r="AQ28" s="7"/>
      <c r="AS28" s="31" t="s">
        <v>2</v>
      </c>
      <c r="AT28" s="30"/>
      <c r="AU28" s="30"/>
      <c r="AV28" s="30"/>
      <c r="AW28" s="30"/>
      <c r="AX28" s="45">
        <f>IF(AW20="self employed",AW16,0)</f>
        <v>0</v>
      </c>
      <c r="AY28" s="6"/>
      <c r="AZ28" s="6"/>
      <c r="BA28" s="6"/>
      <c r="BB28" s="7"/>
    </row>
    <row r="29" spans="1:54">
      <c r="A29" s="32" t="s">
        <v>3</v>
      </c>
      <c r="B29" s="30"/>
      <c r="C29" s="30"/>
      <c r="D29" s="30"/>
      <c r="E29" s="30"/>
      <c r="F29" s="45">
        <f>IF(E20="employed",E16,0)</f>
        <v>12000</v>
      </c>
      <c r="G29" s="6"/>
      <c r="H29" s="6"/>
      <c r="I29" s="6"/>
      <c r="J29" s="7"/>
      <c r="L29" s="32" t="s">
        <v>3</v>
      </c>
      <c r="M29" s="30"/>
      <c r="N29" s="30"/>
      <c r="O29" s="30"/>
      <c r="P29" s="30"/>
      <c r="Q29" s="45">
        <f>IF(P20="employed",P16,0)</f>
        <v>0</v>
      </c>
      <c r="R29" s="6"/>
      <c r="S29" s="6"/>
      <c r="T29" s="6"/>
      <c r="U29" s="7"/>
      <c r="W29" s="32" t="s">
        <v>3</v>
      </c>
      <c r="X29" s="30"/>
      <c r="Y29" s="30"/>
      <c r="Z29" s="30"/>
      <c r="AA29" s="30"/>
      <c r="AB29" s="45">
        <f>IF(AA20="employed",AA16,0)</f>
        <v>1400</v>
      </c>
      <c r="AC29" s="6"/>
      <c r="AD29" s="6"/>
      <c r="AE29" s="6"/>
      <c r="AF29" s="7"/>
      <c r="AH29" s="32" t="s">
        <v>3</v>
      </c>
      <c r="AI29" s="30"/>
      <c r="AJ29" s="30"/>
      <c r="AK29" s="30"/>
      <c r="AL29" s="30"/>
      <c r="AM29" s="45">
        <f>IF(AL20="employed",AL16,0)</f>
        <v>0</v>
      </c>
      <c r="AN29" s="6"/>
      <c r="AO29" s="6"/>
      <c r="AP29" s="6"/>
      <c r="AQ29" s="7"/>
      <c r="AS29" s="32" t="s">
        <v>3</v>
      </c>
      <c r="AT29" s="30"/>
      <c r="AU29" s="30"/>
      <c r="AV29" s="30"/>
      <c r="AW29" s="30"/>
      <c r="AX29" s="45">
        <f>IF(AW20="employed",AW16,0)</f>
        <v>0</v>
      </c>
      <c r="AY29" s="6"/>
      <c r="AZ29" s="6"/>
      <c r="BA29" s="6"/>
      <c r="BB29" s="7"/>
    </row>
    <row r="30" spans="1:54">
      <c r="A30" s="31" t="s">
        <v>15</v>
      </c>
      <c r="B30" s="30"/>
      <c r="C30" s="30"/>
      <c r="D30" s="30"/>
      <c r="E30" s="30"/>
      <c r="F30" s="45">
        <f>IF(E20="other",E16,0)</f>
        <v>0</v>
      </c>
      <c r="G30" s="6"/>
      <c r="H30" s="6"/>
      <c r="I30" s="6"/>
      <c r="J30" s="7"/>
      <c r="L30" s="31" t="s">
        <v>15</v>
      </c>
      <c r="M30" s="30"/>
      <c r="N30" s="30"/>
      <c r="O30" s="30"/>
      <c r="P30" s="30"/>
      <c r="Q30" s="45">
        <f>IF(P20="other",P16,0)</f>
        <v>0</v>
      </c>
      <c r="R30" s="6"/>
      <c r="S30" s="6"/>
      <c r="T30" s="6"/>
      <c r="U30" s="7"/>
      <c r="W30" s="31" t="s">
        <v>15</v>
      </c>
      <c r="X30" s="30"/>
      <c r="Y30" s="30"/>
      <c r="Z30" s="30"/>
      <c r="AA30" s="30"/>
      <c r="AB30" s="45">
        <f>IF(AA20="other",AA16,0)</f>
        <v>0</v>
      </c>
      <c r="AC30" s="6"/>
      <c r="AD30" s="6"/>
      <c r="AE30" s="6"/>
      <c r="AF30" s="7"/>
      <c r="AH30" s="31" t="s">
        <v>15</v>
      </c>
      <c r="AI30" s="30"/>
      <c r="AJ30" s="30"/>
      <c r="AK30" s="30"/>
      <c r="AL30" s="30"/>
      <c r="AM30" s="45">
        <f>IF(AL20="other",AL16,0)</f>
        <v>0</v>
      </c>
      <c r="AN30" s="6"/>
      <c r="AO30" s="6"/>
      <c r="AP30" s="6"/>
      <c r="AQ30" s="7"/>
      <c r="AS30" s="31" t="s">
        <v>15</v>
      </c>
      <c r="AT30" s="30"/>
      <c r="AU30" s="30"/>
      <c r="AV30" s="30"/>
      <c r="AW30" s="30"/>
      <c r="AX30" s="45">
        <f>IF(AW20="other",AW16,0)</f>
        <v>0</v>
      </c>
      <c r="AY30" s="6"/>
      <c r="AZ30" s="6"/>
      <c r="BA30" s="6"/>
      <c r="BB30" s="7"/>
    </row>
    <row r="31" spans="1:54">
      <c r="A31" s="31"/>
      <c r="B31" s="30"/>
      <c r="C31" s="30"/>
      <c r="D31" s="30"/>
      <c r="E31" s="30"/>
      <c r="F31" s="12"/>
      <c r="G31" s="6"/>
      <c r="H31" s="6"/>
      <c r="I31" s="6"/>
      <c r="J31" s="7"/>
      <c r="L31" s="31"/>
      <c r="M31" s="30"/>
      <c r="N31" s="30"/>
      <c r="O31" s="30"/>
      <c r="P31" s="30"/>
      <c r="Q31" s="12"/>
      <c r="R31" s="6"/>
      <c r="S31" s="6"/>
      <c r="T31" s="6"/>
      <c r="U31" s="7"/>
      <c r="W31" s="31"/>
      <c r="X31" s="30"/>
      <c r="Y31" s="30"/>
      <c r="Z31" s="30"/>
      <c r="AA31" s="30"/>
      <c r="AB31" s="12"/>
      <c r="AC31" s="6"/>
      <c r="AD31" s="6"/>
      <c r="AE31" s="6"/>
      <c r="AF31" s="7"/>
      <c r="AH31" s="31"/>
      <c r="AI31" s="30"/>
      <c r="AJ31" s="30"/>
      <c r="AK31" s="30"/>
      <c r="AL31" s="30"/>
      <c r="AM31" s="12"/>
      <c r="AN31" s="6"/>
      <c r="AO31" s="6"/>
      <c r="AP31" s="6"/>
      <c r="AQ31" s="7"/>
      <c r="AS31" s="31"/>
      <c r="AT31" s="30"/>
      <c r="AU31" s="30"/>
      <c r="AV31" s="30"/>
      <c r="AW31" s="30"/>
      <c r="AX31" s="12"/>
      <c r="AY31" s="6"/>
      <c r="AZ31" s="6"/>
      <c r="BA31" s="6"/>
      <c r="BB31" s="7"/>
    </row>
    <row r="32" spans="1:54">
      <c r="A32" s="31"/>
      <c r="B32" s="30"/>
      <c r="C32" s="30"/>
      <c r="D32" s="30"/>
      <c r="E32" s="30"/>
      <c r="F32" s="1">
        <f>SUM(F28:F30)</f>
        <v>12000</v>
      </c>
      <c r="G32" s="6"/>
      <c r="H32" s="6"/>
      <c r="I32" s="6"/>
      <c r="J32" s="7"/>
      <c r="L32" s="31"/>
      <c r="M32" s="30"/>
      <c r="N32" s="30"/>
      <c r="O32" s="30"/>
      <c r="P32" s="30"/>
      <c r="Q32" s="1">
        <f>SUM(Q28:Q30)</f>
        <v>0</v>
      </c>
      <c r="R32" s="6"/>
      <c r="S32" s="6"/>
      <c r="T32" s="6"/>
      <c r="U32" s="7"/>
      <c r="W32" s="31"/>
      <c r="X32" s="30"/>
      <c r="Y32" s="30"/>
      <c r="Z32" s="30"/>
      <c r="AA32" s="30"/>
      <c r="AB32" s="1">
        <f>SUM(AB28:AB30)</f>
        <v>1400</v>
      </c>
      <c r="AC32" s="6"/>
      <c r="AD32" s="6"/>
      <c r="AE32" s="6"/>
      <c r="AF32" s="7"/>
      <c r="AH32" s="31"/>
      <c r="AI32" s="30"/>
      <c r="AJ32" s="30"/>
      <c r="AK32" s="30"/>
      <c r="AL32" s="30"/>
      <c r="AM32" s="1">
        <f>SUM(AM28:AM30)</f>
        <v>0</v>
      </c>
      <c r="AN32" s="6"/>
      <c r="AO32" s="6"/>
      <c r="AP32" s="6"/>
      <c r="AQ32" s="7"/>
      <c r="AS32" s="31"/>
      <c r="AT32" s="30"/>
      <c r="AU32" s="30"/>
      <c r="AV32" s="30"/>
      <c r="AW32" s="30"/>
      <c r="AX32" s="1">
        <f>SUM(AX28:AX30)</f>
        <v>0</v>
      </c>
      <c r="AY32" s="6"/>
      <c r="AZ32" s="6"/>
      <c r="BA32" s="6"/>
      <c r="BB32" s="7"/>
    </row>
    <row r="33" spans="1:54">
      <c r="A33" s="32"/>
      <c r="B33" s="30"/>
      <c r="C33" s="30"/>
      <c r="D33" s="30"/>
      <c r="E33" s="30"/>
      <c r="F33" s="1"/>
      <c r="G33" s="6"/>
      <c r="H33" s="6"/>
      <c r="I33" s="6"/>
      <c r="J33" s="7"/>
      <c r="L33" s="32"/>
      <c r="M33" s="30"/>
      <c r="N33" s="30"/>
      <c r="O33" s="30"/>
      <c r="P33" s="30"/>
      <c r="Q33" s="1"/>
      <c r="R33" s="6"/>
      <c r="S33" s="6"/>
      <c r="T33" s="6"/>
      <c r="U33" s="7"/>
      <c r="W33" s="32"/>
      <c r="X33" s="30"/>
      <c r="Y33" s="30"/>
      <c r="Z33" s="30"/>
      <c r="AA33" s="30"/>
      <c r="AB33" s="1"/>
      <c r="AC33" s="6"/>
      <c r="AD33" s="6"/>
      <c r="AE33" s="6"/>
      <c r="AF33" s="7"/>
      <c r="AH33" s="32"/>
      <c r="AI33" s="30"/>
      <c r="AJ33" s="30"/>
      <c r="AK33" s="30"/>
      <c r="AL33" s="30"/>
      <c r="AM33" s="1"/>
      <c r="AN33" s="6"/>
      <c r="AO33" s="6"/>
      <c r="AP33" s="6"/>
      <c r="AQ33" s="7"/>
      <c r="AS33" s="32"/>
      <c r="AT33" s="30"/>
      <c r="AU33" s="30"/>
      <c r="AV33" s="30"/>
      <c r="AW33" s="30"/>
      <c r="AX33" s="1"/>
      <c r="AY33" s="6"/>
      <c r="AZ33" s="6"/>
      <c r="BA33" s="6"/>
      <c r="BB33" s="7"/>
    </row>
    <row r="34" spans="1:54">
      <c r="A34" s="29" t="s">
        <v>4</v>
      </c>
      <c r="B34" s="30"/>
      <c r="C34" s="30"/>
      <c r="D34" s="30"/>
      <c r="E34" s="30"/>
      <c r="F34" s="1"/>
      <c r="G34" s="6"/>
      <c r="H34" s="6"/>
      <c r="I34" s="6"/>
      <c r="J34" s="7"/>
      <c r="L34" s="29" t="s">
        <v>4</v>
      </c>
      <c r="M34" s="30"/>
      <c r="N34" s="30"/>
      <c r="O34" s="30"/>
      <c r="P34" s="30"/>
      <c r="Q34" s="1"/>
      <c r="R34" s="6"/>
      <c r="S34" s="6"/>
      <c r="T34" s="6"/>
      <c r="U34" s="7"/>
      <c r="W34" s="29" t="s">
        <v>4</v>
      </c>
      <c r="X34" s="30"/>
      <c r="Y34" s="30"/>
      <c r="Z34" s="30"/>
      <c r="AA34" s="30"/>
      <c r="AB34" s="1"/>
      <c r="AC34" s="6"/>
      <c r="AD34" s="6"/>
      <c r="AE34" s="6"/>
      <c r="AF34" s="7"/>
      <c r="AH34" s="29" t="s">
        <v>4</v>
      </c>
      <c r="AI34" s="30"/>
      <c r="AJ34" s="30"/>
      <c r="AK34" s="30"/>
      <c r="AL34" s="30"/>
      <c r="AM34" s="1"/>
      <c r="AN34" s="6"/>
      <c r="AO34" s="6"/>
      <c r="AP34" s="6"/>
      <c r="AQ34" s="7"/>
      <c r="AS34" s="29" t="s">
        <v>4</v>
      </c>
      <c r="AT34" s="30"/>
      <c r="AU34" s="30"/>
      <c r="AV34" s="30"/>
      <c r="AW34" s="30"/>
      <c r="AX34" s="1"/>
      <c r="AY34" s="6"/>
      <c r="AZ34" s="6"/>
      <c r="BA34" s="6"/>
      <c r="BB34" s="7"/>
    </row>
    <row r="35" spans="1:54">
      <c r="A35" s="32" t="s">
        <v>5</v>
      </c>
      <c r="B35" s="30"/>
      <c r="C35" s="30"/>
      <c r="D35" s="30"/>
      <c r="E35" s="30"/>
      <c r="G35" s="6"/>
      <c r="H35" s="6"/>
      <c r="I35" s="6"/>
      <c r="J35" s="7"/>
      <c r="L35" s="32" t="s">
        <v>5</v>
      </c>
      <c r="M35" s="30"/>
      <c r="N35" s="30"/>
      <c r="O35" s="30"/>
      <c r="P35" s="30"/>
      <c r="R35" s="6"/>
      <c r="S35" s="6"/>
      <c r="T35" s="6"/>
      <c r="U35" s="7"/>
      <c r="W35" s="32" t="s">
        <v>5</v>
      </c>
      <c r="X35" s="30"/>
      <c r="Y35" s="30"/>
      <c r="Z35" s="30"/>
      <c r="AA35" s="30"/>
      <c r="AC35" s="6"/>
      <c r="AD35" s="6"/>
      <c r="AE35" s="6"/>
      <c r="AF35" s="7"/>
      <c r="AH35" s="32" t="s">
        <v>5</v>
      </c>
      <c r="AI35" s="30"/>
      <c r="AJ35" s="30"/>
      <c r="AK35" s="30"/>
      <c r="AL35" s="30"/>
      <c r="AN35" s="6"/>
      <c r="AO35" s="6"/>
      <c r="AP35" s="6"/>
      <c r="AQ35" s="7"/>
      <c r="AS35" s="32" t="s">
        <v>5</v>
      </c>
      <c r="AT35" s="30"/>
      <c r="AU35" s="30"/>
      <c r="AV35" s="30"/>
      <c r="AW35" s="30"/>
      <c r="AY35" s="6"/>
      <c r="AZ35" s="6"/>
      <c r="BA35" s="6"/>
      <c r="BB35" s="7"/>
    </row>
    <row r="36" spans="1:54">
      <c r="A36" s="49" t="s">
        <v>75</v>
      </c>
      <c r="C36" s="30"/>
      <c r="D36" s="50">
        <f>IF(E18&lt;65,E81,IF(E18&lt;75,E82,E83))</f>
        <v>7475</v>
      </c>
      <c r="E36" s="30"/>
      <c r="F36" s="1"/>
      <c r="G36" s="6"/>
      <c r="H36" s="6"/>
      <c r="I36" s="6"/>
      <c r="J36" s="7"/>
      <c r="L36" s="31" t="s">
        <v>75</v>
      </c>
      <c r="N36" s="30"/>
      <c r="O36" s="50">
        <f>IF(P18&lt;65,P81,IF(P18&lt;75,P82,P83))</f>
        <v>7475</v>
      </c>
      <c r="P36" s="30"/>
      <c r="Q36" s="1"/>
      <c r="R36" s="6"/>
      <c r="S36" s="6"/>
      <c r="T36" s="6"/>
      <c r="U36" s="7"/>
      <c r="W36" s="31" t="s">
        <v>75</v>
      </c>
      <c r="Y36" s="30"/>
      <c r="Z36" s="50">
        <f>IF(AA18&lt;65,AA81,IF(AA18&lt;75,AA82,AA83))</f>
        <v>7475</v>
      </c>
      <c r="AA36" s="30"/>
      <c r="AB36" s="1"/>
      <c r="AC36" s="6"/>
      <c r="AD36" s="6"/>
      <c r="AE36" s="6"/>
      <c r="AF36" s="7"/>
      <c r="AH36" s="31" t="s">
        <v>75</v>
      </c>
      <c r="AJ36" s="30"/>
      <c r="AK36" s="50">
        <f>IF(AL18&lt;65,AL81,IF(AL18&lt;75,AL82,AL83))</f>
        <v>7475</v>
      </c>
      <c r="AL36" s="30"/>
      <c r="AM36" s="1"/>
      <c r="AN36" s="6"/>
      <c r="AO36" s="6"/>
      <c r="AP36" s="6"/>
      <c r="AQ36" s="7"/>
      <c r="AS36" s="31" t="s">
        <v>75</v>
      </c>
      <c r="AU36" s="30"/>
      <c r="AV36" s="50">
        <f>IF(AW18&lt;65,AW81,IF(AW18&lt;75,AW82,AW83))</f>
        <v>7475</v>
      </c>
      <c r="AW36" s="30"/>
      <c r="AX36" s="1"/>
      <c r="AY36" s="6"/>
      <c r="AZ36" s="6"/>
      <c r="BA36" s="6"/>
      <c r="BB36" s="7"/>
    </row>
    <row r="37" spans="1:54">
      <c r="A37" s="49" t="s">
        <v>76</v>
      </c>
      <c r="C37" s="30"/>
      <c r="D37" s="50">
        <f>ROUND(IF(F32&gt;E93,IF(F32&gt;E93+(2*(D36-E81)),E81,D36-((F32-E93)/2)),D36),0)</f>
        <v>7475</v>
      </c>
      <c r="E37" s="30"/>
      <c r="F37" s="1"/>
      <c r="G37" s="6"/>
      <c r="H37" s="6"/>
      <c r="I37" s="6"/>
      <c r="J37" s="7"/>
      <c r="L37" s="31" t="s">
        <v>76</v>
      </c>
      <c r="N37" s="30"/>
      <c r="O37" s="50">
        <f>ROUND(IF(Q32&gt;P93,IF(Q32&gt;P93+(2*(O36-P81)),P81,O36-((Q32-P93)/2)),O36),0)</f>
        <v>7475</v>
      </c>
      <c r="P37" s="30"/>
      <c r="Q37" s="1"/>
      <c r="R37" s="6"/>
      <c r="S37" s="6"/>
      <c r="T37" s="6"/>
      <c r="U37" s="7"/>
      <c r="W37" s="31" t="s">
        <v>76</v>
      </c>
      <c r="Y37" s="30"/>
      <c r="Z37" s="50">
        <f>ROUND(IF(AB32&gt;AA93,IF(AB32&gt;AA93+(2*(Z36-AA81)),AA81,Z36-((AB32-AA93)/2)),Z36),0)</f>
        <v>7475</v>
      </c>
      <c r="AA37" s="30"/>
      <c r="AB37" s="1"/>
      <c r="AC37" s="6"/>
      <c r="AD37" s="6"/>
      <c r="AE37" s="6"/>
      <c r="AF37" s="7"/>
      <c r="AH37" s="31" t="s">
        <v>76</v>
      </c>
      <c r="AJ37" s="30"/>
      <c r="AK37" s="50">
        <f>ROUND(IF(AM32&gt;AL93,IF(AM32&gt;AL93+(2*(AK36-AL81)),AL81,AK36-((AM32-AL93)/2)),AK36),0)</f>
        <v>7475</v>
      </c>
      <c r="AL37" s="30"/>
      <c r="AM37" s="1"/>
      <c r="AN37" s="6"/>
      <c r="AO37" s="6"/>
      <c r="AP37" s="6"/>
      <c r="AQ37" s="7"/>
      <c r="AS37" s="31" t="s">
        <v>76</v>
      </c>
      <c r="AU37" s="30"/>
      <c r="AV37" s="50">
        <f>ROUND(IF(AX32&gt;AW93,IF(AX32&gt;AW93+(2*(AV36-AW81)),AW81,AV36-((AX32-AW93)/2)),AV36),0)</f>
        <v>7475</v>
      </c>
      <c r="AW37" s="30"/>
      <c r="AX37" s="1"/>
      <c r="AY37" s="6"/>
      <c r="AZ37" s="6"/>
      <c r="BA37" s="6"/>
      <c r="BB37" s="7"/>
    </row>
    <row r="38" spans="1:54">
      <c r="A38" s="32"/>
      <c r="B38" s="30"/>
      <c r="C38" s="30"/>
      <c r="D38" s="30"/>
      <c r="E38" s="30"/>
      <c r="F38" s="1">
        <f>IF(F32&gt;E92+(2*E81),0,IF(F32&lt;E81,-F32,IF(F32&lt;E92,-D37,-(E81-((F32-E92)/2)))))</f>
        <v>-7475</v>
      </c>
      <c r="G38" s="6"/>
      <c r="H38" s="6"/>
      <c r="I38" s="6"/>
      <c r="J38" s="7"/>
      <c r="L38" s="32"/>
      <c r="M38" s="30"/>
      <c r="N38" s="30"/>
      <c r="O38" s="30"/>
      <c r="P38" s="30"/>
      <c r="Q38" s="1">
        <f>IF(Q32&gt;P92+(2*P81),0,IF(Q32&lt;P81,-Q32,IF(Q32&lt;P92,-O37,-(P81-((Q32-P92)/2)))))</f>
        <v>0</v>
      </c>
      <c r="R38" s="6"/>
      <c r="S38" s="6"/>
      <c r="T38" s="6"/>
      <c r="U38" s="7"/>
      <c r="W38" s="32"/>
      <c r="X38" s="30"/>
      <c r="Y38" s="30"/>
      <c r="Z38" s="30"/>
      <c r="AA38" s="30"/>
      <c r="AB38" s="1">
        <f>IF(AB32&gt;AA92+(2*AA81),0,IF(AB32&lt;AA81,-AB32,IF(AB32&lt;AA92,-Z37,-(AA81-((AB32-AA92)/2)))))</f>
        <v>-1400</v>
      </c>
      <c r="AC38" s="6"/>
      <c r="AD38" s="6"/>
      <c r="AE38" s="6"/>
      <c r="AF38" s="7"/>
      <c r="AH38" s="32"/>
      <c r="AI38" s="30"/>
      <c r="AJ38" s="30"/>
      <c r="AK38" s="30"/>
      <c r="AL38" s="30"/>
      <c r="AM38" s="1">
        <f>IF(AM32&gt;AL92+(2*AL81),0,IF(AM32&lt;AL81,-AM32,IF(AM32&lt;AL92,-AK37,-(AL81-((AM32-AL92)/2)))))</f>
        <v>0</v>
      </c>
      <c r="AN38" s="6"/>
      <c r="AO38" s="6"/>
      <c r="AP38" s="6"/>
      <c r="AQ38" s="7"/>
      <c r="AS38" s="32"/>
      <c r="AT38" s="30"/>
      <c r="AU38" s="30"/>
      <c r="AV38" s="30"/>
      <c r="AW38" s="30"/>
      <c r="AX38" s="1">
        <f>IF(AX32&gt;AW92+(2*AW81),0,IF(AX32&lt;AW81,-AX32,IF(AX32&lt;AW92,-AV37,-(AW81-((AX32-AW92)/2)))))</f>
        <v>0</v>
      </c>
      <c r="AY38" s="6"/>
      <c r="AZ38" s="6"/>
      <c r="BA38" s="6"/>
      <c r="BB38" s="7"/>
    </row>
    <row r="39" spans="1:54">
      <c r="A39" s="32"/>
      <c r="B39" s="30"/>
      <c r="C39" s="30"/>
      <c r="D39" s="30"/>
      <c r="E39" s="30"/>
      <c r="F39" s="1"/>
      <c r="G39" s="6"/>
      <c r="H39" s="6"/>
      <c r="I39" s="6"/>
      <c r="J39" s="7"/>
      <c r="L39" s="32"/>
      <c r="M39" s="30"/>
      <c r="N39" s="30"/>
      <c r="O39" s="30"/>
      <c r="P39" s="30"/>
      <c r="Q39" s="1"/>
      <c r="R39" s="6"/>
      <c r="S39" s="6"/>
      <c r="T39" s="6"/>
      <c r="U39" s="7"/>
      <c r="W39" s="32"/>
      <c r="X39" s="30"/>
      <c r="Y39" s="30"/>
      <c r="Z39" s="30"/>
      <c r="AA39" s="30"/>
      <c r="AB39" s="1"/>
      <c r="AC39" s="6"/>
      <c r="AD39" s="6"/>
      <c r="AE39" s="6"/>
      <c r="AF39" s="7"/>
      <c r="AH39" s="32"/>
      <c r="AI39" s="30"/>
      <c r="AJ39" s="30"/>
      <c r="AK39" s="30"/>
      <c r="AL39" s="30"/>
      <c r="AM39" s="1"/>
      <c r="AN39" s="6"/>
      <c r="AO39" s="6"/>
      <c r="AP39" s="6"/>
      <c r="AQ39" s="7"/>
      <c r="AS39" s="32"/>
      <c r="AT39" s="30"/>
      <c r="AU39" s="30"/>
      <c r="AV39" s="30"/>
      <c r="AW39" s="30"/>
      <c r="AX39" s="1"/>
      <c r="AY39" s="6"/>
      <c r="AZ39" s="6"/>
      <c r="BA39" s="6"/>
      <c r="BB39" s="7"/>
    </row>
    <row r="40" spans="1:54" ht="13.5" thickBot="1">
      <c r="A40" s="29" t="s">
        <v>6</v>
      </c>
      <c r="B40" s="30"/>
      <c r="C40" s="30"/>
      <c r="D40" s="30"/>
      <c r="E40" s="30"/>
      <c r="F40" s="17">
        <f>F32+F38</f>
        <v>4525</v>
      </c>
      <c r="G40" s="6"/>
      <c r="H40" s="6"/>
      <c r="I40" s="6"/>
      <c r="J40" s="7"/>
      <c r="L40" s="29" t="s">
        <v>6</v>
      </c>
      <c r="M40" s="30"/>
      <c r="N40" s="30"/>
      <c r="O40" s="30"/>
      <c r="P40" s="30"/>
      <c r="Q40" s="17">
        <f>Q32+Q38</f>
        <v>0</v>
      </c>
      <c r="R40" s="6"/>
      <c r="S40" s="6"/>
      <c r="T40" s="6"/>
      <c r="U40" s="7"/>
      <c r="W40" s="29" t="s">
        <v>6</v>
      </c>
      <c r="X40" s="30"/>
      <c r="Y40" s="30"/>
      <c r="Z40" s="30"/>
      <c r="AA40" s="30"/>
      <c r="AB40" s="17">
        <f>AB32+AB38</f>
        <v>0</v>
      </c>
      <c r="AC40" s="6"/>
      <c r="AD40" s="6"/>
      <c r="AE40" s="6"/>
      <c r="AF40" s="7"/>
      <c r="AH40" s="29" t="s">
        <v>6</v>
      </c>
      <c r="AI40" s="30"/>
      <c r="AJ40" s="30"/>
      <c r="AK40" s="30"/>
      <c r="AL40" s="30"/>
      <c r="AM40" s="17">
        <f>AM32+AM38</f>
        <v>0</v>
      </c>
      <c r="AN40" s="6"/>
      <c r="AO40" s="6"/>
      <c r="AP40" s="6"/>
      <c r="AQ40" s="7"/>
      <c r="AS40" s="29" t="s">
        <v>6</v>
      </c>
      <c r="AT40" s="30"/>
      <c r="AU40" s="30"/>
      <c r="AV40" s="30"/>
      <c r="AW40" s="30"/>
      <c r="AX40" s="17">
        <f>AX32+AX38</f>
        <v>0</v>
      </c>
      <c r="AY40" s="6"/>
      <c r="AZ40" s="6"/>
      <c r="BA40" s="6"/>
      <c r="BB40" s="7"/>
    </row>
    <row r="41" spans="1:54" ht="13.5" thickTop="1">
      <c r="A41" s="32"/>
      <c r="B41" s="30"/>
      <c r="C41" s="30"/>
      <c r="D41" s="30"/>
      <c r="E41" s="30"/>
      <c r="F41" s="1"/>
      <c r="G41" s="6"/>
      <c r="H41" s="6"/>
      <c r="I41" s="6"/>
      <c r="J41" s="7"/>
      <c r="L41" s="32"/>
      <c r="M41" s="30"/>
      <c r="N41" s="30"/>
      <c r="O41" s="30"/>
      <c r="P41" s="30"/>
      <c r="Q41" s="1"/>
      <c r="R41" s="6"/>
      <c r="S41" s="6"/>
      <c r="T41" s="6"/>
      <c r="U41" s="7"/>
      <c r="W41" s="32"/>
      <c r="X41" s="30"/>
      <c r="Y41" s="30"/>
      <c r="Z41" s="30"/>
      <c r="AA41" s="30"/>
      <c r="AB41" s="1"/>
      <c r="AC41" s="6"/>
      <c r="AD41" s="6"/>
      <c r="AE41" s="6"/>
      <c r="AF41" s="7"/>
      <c r="AH41" s="32"/>
      <c r="AI41" s="30"/>
      <c r="AJ41" s="30"/>
      <c r="AK41" s="30"/>
      <c r="AL41" s="30"/>
      <c r="AM41" s="1"/>
      <c r="AN41" s="6"/>
      <c r="AO41" s="6"/>
      <c r="AP41" s="6"/>
      <c r="AQ41" s="7"/>
      <c r="AS41" s="32"/>
      <c r="AT41" s="30"/>
      <c r="AU41" s="30"/>
      <c r="AV41" s="30"/>
      <c r="AW41" s="30"/>
      <c r="AX41" s="1"/>
      <c r="AY41" s="6"/>
      <c r="AZ41" s="6"/>
      <c r="BA41" s="6"/>
      <c r="BB41" s="7"/>
    </row>
    <row r="42" spans="1:54">
      <c r="A42" s="32" t="s">
        <v>17</v>
      </c>
      <c r="B42" s="30"/>
      <c r="C42" s="30"/>
      <c r="D42" s="33">
        <f>IF(F40&lt;0,0,IF(F40&lt;E85,F40,E85))</f>
        <v>4525</v>
      </c>
      <c r="E42" s="34"/>
      <c r="F42" s="35">
        <f>D42 *0.2</f>
        <v>905</v>
      </c>
      <c r="G42" s="6"/>
      <c r="H42" s="6"/>
      <c r="I42" s="6"/>
      <c r="J42" s="7"/>
      <c r="L42" s="32" t="s">
        <v>17</v>
      </c>
      <c r="M42" s="30"/>
      <c r="N42" s="30"/>
      <c r="O42" s="33">
        <f>IF(Q40&lt;0,0,IF(Q40&lt;P85,Q40,P85))</f>
        <v>0</v>
      </c>
      <c r="P42" s="34"/>
      <c r="Q42" s="35">
        <f>O42 *0.2</f>
        <v>0</v>
      </c>
      <c r="R42" s="6"/>
      <c r="S42" s="6"/>
      <c r="T42" s="6"/>
      <c r="U42" s="7"/>
      <c r="W42" s="32" t="s">
        <v>17</v>
      </c>
      <c r="X42" s="30"/>
      <c r="Y42" s="30"/>
      <c r="Z42" s="33">
        <f>IF(AB40&lt;0,0,IF(AB40&lt;AA85,AB40,AA85))</f>
        <v>0</v>
      </c>
      <c r="AA42" s="34"/>
      <c r="AB42" s="35">
        <f>Z42 *0.2</f>
        <v>0</v>
      </c>
      <c r="AC42" s="6"/>
      <c r="AD42" s="6"/>
      <c r="AE42" s="6"/>
      <c r="AF42" s="7"/>
      <c r="AH42" s="32" t="s">
        <v>17</v>
      </c>
      <c r="AI42" s="30"/>
      <c r="AJ42" s="30"/>
      <c r="AK42" s="33">
        <f>IF(AM40&lt;0,0,IF(AM40&lt;AL85,AM40,AL85))</f>
        <v>0</v>
      </c>
      <c r="AL42" s="34"/>
      <c r="AM42" s="35">
        <f>AK42 *0.2</f>
        <v>0</v>
      </c>
      <c r="AN42" s="6"/>
      <c r="AO42" s="6"/>
      <c r="AP42" s="6"/>
      <c r="AQ42" s="7"/>
      <c r="AS42" s="32" t="s">
        <v>17</v>
      </c>
      <c r="AT42" s="30"/>
      <c r="AU42" s="30"/>
      <c r="AV42" s="33">
        <f>IF(AX40&lt;0,0,IF(AX40&lt;AW85,AX40,AW85))</f>
        <v>0</v>
      </c>
      <c r="AW42" s="34"/>
      <c r="AX42" s="35">
        <f>AV42 *0.2</f>
        <v>0</v>
      </c>
      <c r="AY42" s="6"/>
      <c r="AZ42" s="6"/>
      <c r="BA42" s="6"/>
      <c r="BB42" s="7"/>
    </row>
    <row r="43" spans="1:54">
      <c r="A43" s="32" t="s">
        <v>7</v>
      </c>
      <c r="B43" s="30"/>
      <c r="C43" s="30"/>
      <c r="D43" s="33">
        <f>IF(F40&lt;E85,0,IF(F40&lt;E86,F40-E85,E86-E85))</f>
        <v>0</v>
      </c>
      <c r="E43" s="34"/>
      <c r="F43" s="35">
        <f>D43*0.4</f>
        <v>0</v>
      </c>
      <c r="G43" s="6"/>
      <c r="H43" s="6"/>
      <c r="I43" s="6"/>
      <c r="J43" s="7"/>
      <c r="L43" s="32" t="s">
        <v>7</v>
      </c>
      <c r="M43" s="30"/>
      <c r="N43" s="30"/>
      <c r="O43" s="33">
        <f>IF(Q40&lt;P85,0,IF(Q40&lt;P86,Q40-P85,P86-P85))</f>
        <v>0</v>
      </c>
      <c r="P43" s="34"/>
      <c r="Q43" s="35">
        <f>O43*0.4</f>
        <v>0</v>
      </c>
      <c r="R43" s="6"/>
      <c r="S43" s="6"/>
      <c r="T43" s="6"/>
      <c r="U43" s="7"/>
      <c r="W43" s="32" t="s">
        <v>7</v>
      </c>
      <c r="X43" s="30"/>
      <c r="Y43" s="30"/>
      <c r="Z43" s="33">
        <f>IF(AB40&lt;AA85,0,IF(AB40&lt;AA86,AB40-AA85,AA86-AA85))</f>
        <v>0</v>
      </c>
      <c r="AA43" s="34"/>
      <c r="AB43" s="35">
        <f>Z43*0.4</f>
        <v>0</v>
      </c>
      <c r="AC43" s="6"/>
      <c r="AD43" s="6"/>
      <c r="AE43" s="6"/>
      <c r="AF43" s="7"/>
      <c r="AH43" s="32" t="s">
        <v>7</v>
      </c>
      <c r="AI43" s="30"/>
      <c r="AJ43" s="30"/>
      <c r="AK43" s="33">
        <f>IF(AM40&lt;AL85,0,IF(AM40&lt;AL86,AM40-AL85,AL86-AL85))</f>
        <v>0</v>
      </c>
      <c r="AL43" s="34"/>
      <c r="AM43" s="35">
        <f>AK43*0.4</f>
        <v>0</v>
      </c>
      <c r="AN43" s="6"/>
      <c r="AO43" s="6"/>
      <c r="AP43" s="6"/>
      <c r="AQ43" s="7"/>
      <c r="AS43" s="32" t="s">
        <v>7</v>
      </c>
      <c r="AT43" s="30"/>
      <c r="AU43" s="30"/>
      <c r="AV43" s="33">
        <f>IF(AX40&lt;AW85,0,IF(AX40&lt;AW86,AX40-AW85,AW86-AW85))</f>
        <v>0</v>
      </c>
      <c r="AW43" s="34"/>
      <c r="AX43" s="35">
        <f>AV43*0.4</f>
        <v>0</v>
      </c>
      <c r="AY43" s="6"/>
      <c r="AZ43" s="6"/>
      <c r="BA43" s="6"/>
      <c r="BB43" s="7"/>
    </row>
    <row r="44" spans="1:54">
      <c r="A44" s="32" t="s">
        <v>8</v>
      </c>
      <c r="B44" s="30"/>
      <c r="C44" s="30"/>
      <c r="D44" s="14">
        <f>IF(F40&lt;E86,0,(F40-E86))</f>
        <v>0</v>
      </c>
      <c r="E44" s="34"/>
      <c r="F44" s="15">
        <f>D44*0.5</f>
        <v>0</v>
      </c>
      <c r="G44" s="6"/>
      <c r="H44" s="6"/>
      <c r="I44" s="6"/>
      <c r="J44" s="7"/>
      <c r="L44" s="32" t="s">
        <v>8</v>
      </c>
      <c r="M44" s="30"/>
      <c r="N44" s="30"/>
      <c r="O44" s="14">
        <f>IF(Q40&lt;P86,0,(Q40-P86))</f>
        <v>0</v>
      </c>
      <c r="P44" s="34"/>
      <c r="Q44" s="15">
        <f>O44*0.5</f>
        <v>0</v>
      </c>
      <c r="R44" s="6"/>
      <c r="S44" s="6"/>
      <c r="T44" s="6"/>
      <c r="U44" s="7"/>
      <c r="W44" s="32" t="s">
        <v>8</v>
      </c>
      <c r="X44" s="30"/>
      <c r="Y44" s="30"/>
      <c r="Z44" s="14">
        <f>IF(AB40&lt;AA86,0,(AB40-AA86))</f>
        <v>0</v>
      </c>
      <c r="AA44" s="34"/>
      <c r="AB44" s="15">
        <f>Z44*0.5</f>
        <v>0</v>
      </c>
      <c r="AC44" s="6"/>
      <c r="AD44" s="6"/>
      <c r="AE44" s="6"/>
      <c r="AF44" s="7"/>
      <c r="AH44" s="32" t="s">
        <v>8</v>
      </c>
      <c r="AI44" s="30"/>
      <c r="AJ44" s="30"/>
      <c r="AK44" s="14">
        <f>IF(AM40&lt;AL86,0,(AM40-AL86))</f>
        <v>0</v>
      </c>
      <c r="AL44" s="34"/>
      <c r="AM44" s="15">
        <f>AK44*0.5</f>
        <v>0</v>
      </c>
      <c r="AN44" s="6"/>
      <c r="AO44" s="6"/>
      <c r="AP44" s="6"/>
      <c r="AQ44" s="7"/>
      <c r="AS44" s="32" t="s">
        <v>8</v>
      </c>
      <c r="AT44" s="30"/>
      <c r="AU44" s="30"/>
      <c r="AV44" s="14">
        <f>IF(AX40&lt;AW86,0,(AX40-AW86))</f>
        <v>0</v>
      </c>
      <c r="AW44" s="34"/>
      <c r="AX44" s="15">
        <f>AV44*0.5</f>
        <v>0</v>
      </c>
      <c r="AY44" s="6"/>
      <c r="AZ44" s="6"/>
      <c r="BA44" s="6"/>
      <c r="BB44" s="7"/>
    </row>
    <row r="45" spans="1:54">
      <c r="A45" s="32"/>
      <c r="B45" s="30"/>
      <c r="C45" s="30"/>
      <c r="D45" s="16">
        <f>SUM(D42:D44)</f>
        <v>4525</v>
      </c>
      <c r="E45" s="34"/>
      <c r="F45" s="35">
        <f>SUM(F42:F44)</f>
        <v>905</v>
      </c>
      <c r="G45" s="6"/>
      <c r="H45" s="6"/>
      <c r="I45" s="6"/>
      <c r="J45" s="7"/>
      <c r="L45" s="32"/>
      <c r="M45" s="30"/>
      <c r="N45" s="30"/>
      <c r="O45" s="16">
        <f>SUM(O42:O44)</f>
        <v>0</v>
      </c>
      <c r="P45" s="34"/>
      <c r="Q45" s="35">
        <f>SUM(Q42:Q44)</f>
        <v>0</v>
      </c>
      <c r="R45" s="6"/>
      <c r="S45" s="6"/>
      <c r="T45" s="6"/>
      <c r="U45" s="7"/>
      <c r="W45" s="32"/>
      <c r="X45" s="30"/>
      <c r="Y45" s="30"/>
      <c r="Z45" s="16">
        <f>SUM(Z42:Z44)</f>
        <v>0</v>
      </c>
      <c r="AA45" s="34"/>
      <c r="AB45" s="35">
        <f>SUM(AB42:AB44)</f>
        <v>0</v>
      </c>
      <c r="AC45" s="6"/>
      <c r="AD45" s="6"/>
      <c r="AE45" s="6"/>
      <c r="AF45" s="7"/>
      <c r="AH45" s="32"/>
      <c r="AI45" s="30"/>
      <c r="AJ45" s="30"/>
      <c r="AK45" s="16">
        <f>SUM(AK42:AK44)</f>
        <v>0</v>
      </c>
      <c r="AL45" s="34"/>
      <c r="AM45" s="35">
        <f>SUM(AM42:AM44)</f>
        <v>0</v>
      </c>
      <c r="AN45" s="6"/>
      <c r="AO45" s="6"/>
      <c r="AP45" s="6"/>
      <c r="AQ45" s="7"/>
      <c r="AS45" s="32"/>
      <c r="AT45" s="30"/>
      <c r="AU45" s="30"/>
      <c r="AV45" s="16">
        <f>SUM(AV42:AV44)</f>
        <v>0</v>
      </c>
      <c r="AW45" s="34"/>
      <c r="AX45" s="35">
        <f>SUM(AX42:AX44)</f>
        <v>0</v>
      </c>
      <c r="AY45" s="6"/>
      <c r="AZ45" s="6"/>
      <c r="BA45" s="6"/>
      <c r="BB45" s="7"/>
    </row>
    <row r="46" spans="1:54">
      <c r="A46" s="32"/>
      <c r="B46" s="30"/>
      <c r="C46" s="30"/>
      <c r="D46" s="6"/>
      <c r="E46" s="34"/>
      <c r="F46" s="35"/>
      <c r="G46" s="6"/>
      <c r="H46" s="6"/>
      <c r="I46" s="6"/>
      <c r="J46" s="7"/>
      <c r="L46" s="32"/>
      <c r="M46" s="30"/>
      <c r="N46" s="30"/>
      <c r="O46" s="6"/>
      <c r="P46" s="34"/>
      <c r="Q46" s="35"/>
      <c r="R46" s="6"/>
      <c r="S46" s="6"/>
      <c r="T46" s="6"/>
      <c r="U46" s="7"/>
      <c r="W46" s="32"/>
      <c r="X46" s="30"/>
      <c r="Y46" s="30"/>
      <c r="Z46" s="6"/>
      <c r="AA46" s="34"/>
      <c r="AB46" s="35"/>
      <c r="AC46" s="6"/>
      <c r="AD46" s="6"/>
      <c r="AE46" s="6"/>
      <c r="AF46" s="7"/>
      <c r="AH46" s="32"/>
      <c r="AI46" s="30"/>
      <c r="AJ46" s="30"/>
      <c r="AK46" s="6"/>
      <c r="AL46" s="34"/>
      <c r="AM46" s="35"/>
      <c r="AN46" s="6"/>
      <c r="AO46" s="6"/>
      <c r="AP46" s="6"/>
      <c r="AQ46" s="7"/>
      <c r="AS46" s="32"/>
      <c r="AT46" s="30"/>
      <c r="AU46" s="30"/>
      <c r="AV46" s="6"/>
      <c r="AW46" s="34"/>
      <c r="AX46" s="35"/>
      <c r="AY46" s="6"/>
      <c r="AZ46" s="6"/>
      <c r="BA46" s="6"/>
      <c r="BB46" s="7"/>
    </row>
    <row r="47" spans="1:54">
      <c r="A47" s="32"/>
      <c r="B47" s="30"/>
      <c r="C47" s="30"/>
      <c r="D47" s="6"/>
      <c r="E47" s="34"/>
      <c r="F47" s="35"/>
      <c r="G47" s="6"/>
      <c r="H47" s="6"/>
      <c r="I47" s="6"/>
      <c r="J47" s="7"/>
      <c r="L47" s="32"/>
      <c r="M47" s="30"/>
      <c r="N47" s="30"/>
      <c r="O47" s="6"/>
      <c r="P47" s="34"/>
      <c r="Q47" s="35"/>
      <c r="R47" s="6"/>
      <c r="S47" s="6"/>
      <c r="T47" s="6"/>
      <c r="U47" s="7"/>
      <c r="W47" s="32"/>
      <c r="X47" s="30"/>
      <c r="Y47" s="30"/>
      <c r="Z47" s="6"/>
      <c r="AA47" s="34"/>
      <c r="AB47" s="35"/>
      <c r="AC47" s="6"/>
      <c r="AD47" s="6"/>
      <c r="AE47" s="6"/>
      <c r="AF47" s="7"/>
      <c r="AH47" s="32"/>
      <c r="AI47" s="30"/>
      <c r="AJ47" s="30"/>
      <c r="AK47" s="6"/>
      <c r="AL47" s="34"/>
      <c r="AM47" s="35"/>
      <c r="AN47" s="6"/>
      <c r="AO47" s="6"/>
      <c r="AP47" s="6"/>
      <c r="AQ47" s="7"/>
      <c r="AS47" s="32"/>
      <c r="AT47" s="30"/>
      <c r="AU47" s="30"/>
      <c r="AV47" s="6"/>
      <c r="AW47" s="34"/>
      <c r="AX47" s="35"/>
      <c r="AY47" s="6"/>
      <c r="AZ47" s="6"/>
      <c r="BA47" s="6"/>
      <c r="BB47" s="7"/>
    </row>
    <row r="48" spans="1:54">
      <c r="A48" s="5"/>
      <c r="B48" s="6"/>
      <c r="C48" s="6"/>
      <c r="D48" s="6"/>
      <c r="E48" s="6"/>
      <c r="F48" s="6"/>
      <c r="G48" s="6"/>
      <c r="H48" s="6"/>
      <c r="I48" s="6"/>
      <c r="J48" s="7"/>
      <c r="L48" s="5"/>
      <c r="M48" s="6"/>
      <c r="N48" s="6"/>
      <c r="O48" s="6"/>
      <c r="P48" s="6"/>
      <c r="Q48" s="6"/>
      <c r="R48" s="6"/>
      <c r="S48" s="6"/>
      <c r="T48" s="6"/>
      <c r="U48" s="7"/>
      <c r="W48" s="5"/>
      <c r="X48" s="6"/>
      <c r="Y48" s="6"/>
      <c r="Z48" s="6"/>
      <c r="AA48" s="6"/>
      <c r="AB48" s="6"/>
      <c r="AC48" s="6"/>
      <c r="AD48" s="6"/>
      <c r="AE48" s="6"/>
      <c r="AF48" s="7"/>
      <c r="AH48" s="5"/>
      <c r="AI48" s="6"/>
      <c r="AJ48" s="6"/>
      <c r="AK48" s="6"/>
      <c r="AL48" s="6"/>
      <c r="AM48" s="6"/>
      <c r="AN48" s="6"/>
      <c r="AO48" s="6"/>
      <c r="AP48" s="6"/>
      <c r="AQ48" s="7"/>
      <c r="AS48" s="5"/>
      <c r="AT48" s="6"/>
      <c r="AU48" s="6"/>
      <c r="AV48" s="6"/>
      <c r="AW48" s="6"/>
      <c r="AX48" s="6"/>
      <c r="AY48" s="6"/>
      <c r="AZ48" s="6"/>
      <c r="BA48" s="6"/>
      <c r="BB48" s="7"/>
    </row>
    <row r="49" spans="1:54">
      <c r="A49" s="36" t="s">
        <v>28</v>
      </c>
      <c r="B49" s="6"/>
      <c r="C49" s="6"/>
      <c r="D49" s="6"/>
      <c r="E49" s="6"/>
      <c r="F49" s="6"/>
      <c r="G49" s="6"/>
      <c r="H49" s="6"/>
      <c r="I49" s="6"/>
      <c r="J49" s="7"/>
      <c r="L49" s="36" t="s">
        <v>28</v>
      </c>
      <c r="M49" s="6"/>
      <c r="N49" s="6"/>
      <c r="O49" s="6"/>
      <c r="P49" s="6"/>
      <c r="Q49" s="6"/>
      <c r="R49" s="6"/>
      <c r="S49" s="6"/>
      <c r="T49" s="6"/>
      <c r="U49" s="7"/>
      <c r="W49" s="36" t="s">
        <v>28</v>
      </c>
      <c r="X49" s="6"/>
      <c r="Y49" s="6"/>
      <c r="Z49" s="6"/>
      <c r="AA49" s="6"/>
      <c r="AB49" s="6"/>
      <c r="AC49" s="6"/>
      <c r="AD49" s="6"/>
      <c r="AE49" s="6"/>
      <c r="AF49" s="7"/>
      <c r="AH49" s="36" t="s">
        <v>28</v>
      </c>
      <c r="AI49" s="6"/>
      <c r="AJ49" s="6"/>
      <c r="AK49" s="6"/>
      <c r="AL49" s="6"/>
      <c r="AM49" s="6"/>
      <c r="AN49" s="6"/>
      <c r="AO49" s="6"/>
      <c r="AP49" s="6"/>
      <c r="AQ49" s="7"/>
      <c r="AS49" s="36" t="s">
        <v>28</v>
      </c>
      <c r="AT49" s="6"/>
      <c r="AU49" s="6"/>
      <c r="AV49" s="6"/>
      <c r="AW49" s="6"/>
      <c r="AX49" s="6"/>
      <c r="AY49" s="6"/>
      <c r="AZ49" s="6"/>
      <c r="BA49" s="6"/>
      <c r="BB49" s="7"/>
    </row>
    <row r="50" spans="1:54">
      <c r="A50" s="5"/>
      <c r="B50" s="6"/>
      <c r="C50" s="6"/>
      <c r="D50" s="6"/>
      <c r="E50" s="6"/>
      <c r="F50" s="6"/>
      <c r="G50" s="6"/>
      <c r="H50" s="6"/>
      <c r="I50" s="6"/>
      <c r="J50" s="7"/>
      <c r="L50" s="5"/>
      <c r="M50" s="6"/>
      <c r="N50" s="6"/>
      <c r="O50" s="6"/>
      <c r="P50" s="6"/>
      <c r="Q50" s="6"/>
      <c r="R50" s="6"/>
      <c r="S50" s="6"/>
      <c r="T50" s="6"/>
      <c r="U50" s="7"/>
      <c r="W50" s="5"/>
      <c r="X50" s="6"/>
      <c r="Y50" s="6"/>
      <c r="Z50" s="6"/>
      <c r="AA50" s="6"/>
      <c r="AB50" s="6"/>
      <c r="AC50" s="6"/>
      <c r="AD50" s="6"/>
      <c r="AE50" s="6"/>
      <c r="AF50" s="7"/>
      <c r="AH50" s="5"/>
      <c r="AI50" s="6"/>
      <c r="AJ50" s="6"/>
      <c r="AK50" s="6"/>
      <c r="AL50" s="6"/>
      <c r="AM50" s="6"/>
      <c r="AN50" s="6"/>
      <c r="AO50" s="6"/>
      <c r="AP50" s="6"/>
      <c r="AQ50" s="7"/>
      <c r="AS50" s="5"/>
      <c r="AT50" s="6"/>
      <c r="AU50" s="6"/>
      <c r="AV50" s="6"/>
      <c r="AW50" s="6"/>
      <c r="AX50" s="6"/>
      <c r="AY50" s="6"/>
      <c r="AZ50" s="6"/>
      <c r="BA50" s="6"/>
      <c r="BB50" s="7"/>
    </row>
    <row r="51" spans="1:54">
      <c r="A51" s="36" t="s">
        <v>29</v>
      </c>
      <c r="B51" s="6"/>
      <c r="C51" s="6"/>
      <c r="D51" s="6"/>
      <c r="E51" s="6"/>
      <c r="F51" s="6"/>
      <c r="G51" s="19" t="s">
        <v>40</v>
      </c>
      <c r="H51" s="6"/>
      <c r="I51" s="6"/>
      <c r="J51" s="7"/>
      <c r="L51" s="36" t="s">
        <v>29</v>
      </c>
      <c r="M51" s="6"/>
      <c r="N51" s="6"/>
      <c r="O51" s="6"/>
      <c r="P51" s="6"/>
      <c r="Q51" s="6"/>
      <c r="R51" s="19" t="s">
        <v>40</v>
      </c>
      <c r="S51" s="6"/>
      <c r="T51" s="6"/>
      <c r="U51" s="7"/>
      <c r="W51" s="36" t="s">
        <v>29</v>
      </c>
      <c r="X51" s="6"/>
      <c r="Y51" s="6"/>
      <c r="Z51" s="6"/>
      <c r="AA51" s="6"/>
      <c r="AB51" s="6"/>
      <c r="AC51" s="19" t="s">
        <v>40</v>
      </c>
      <c r="AD51" s="6"/>
      <c r="AE51" s="6"/>
      <c r="AF51" s="7"/>
      <c r="AH51" s="36" t="s">
        <v>29</v>
      </c>
      <c r="AI51" s="6"/>
      <c r="AJ51" s="6"/>
      <c r="AK51" s="6"/>
      <c r="AL51" s="6"/>
      <c r="AM51" s="6"/>
      <c r="AN51" s="19" t="s">
        <v>40</v>
      </c>
      <c r="AO51" s="6"/>
      <c r="AP51" s="6"/>
      <c r="AQ51" s="7"/>
      <c r="AS51" s="36" t="s">
        <v>29</v>
      </c>
      <c r="AT51" s="6"/>
      <c r="AU51" s="6"/>
      <c r="AV51" s="6"/>
      <c r="AW51" s="6"/>
      <c r="AX51" s="6"/>
      <c r="AY51" s="19" t="s">
        <v>40</v>
      </c>
      <c r="AZ51" s="6"/>
      <c r="BA51" s="6"/>
      <c r="BB51" s="7"/>
    </row>
    <row r="52" spans="1:54">
      <c r="A52" s="5"/>
      <c r="B52" s="6"/>
      <c r="C52" s="6"/>
      <c r="D52" s="6"/>
      <c r="E52" s="6"/>
      <c r="F52" s="6"/>
      <c r="G52" s="6"/>
      <c r="H52" s="6"/>
      <c r="I52" s="6"/>
      <c r="J52" s="7"/>
      <c r="L52" s="5"/>
      <c r="M52" s="6"/>
      <c r="N52" s="6"/>
      <c r="O52" s="6"/>
      <c r="P52" s="6"/>
      <c r="Q52" s="6"/>
      <c r="R52" s="6"/>
      <c r="S52" s="6"/>
      <c r="T52" s="6"/>
      <c r="U52" s="7"/>
      <c r="W52" s="5"/>
      <c r="X52" s="6"/>
      <c r="Y52" s="6"/>
      <c r="Z52" s="6"/>
      <c r="AA52" s="6"/>
      <c r="AB52" s="6"/>
      <c r="AC52" s="6"/>
      <c r="AD52" s="6"/>
      <c r="AE52" s="6"/>
      <c r="AF52" s="7"/>
      <c r="AH52" s="5"/>
      <c r="AI52" s="6"/>
      <c r="AJ52" s="6"/>
      <c r="AK52" s="6"/>
      <c r="AL52" s="6"/>
      <c r="AM52" s="6"/>
      <c r="AN52" s="6"/>
      <c r="AO52" s="6"/>
      <c r="AP52" s="6"/>
      <c r="AQ52" s="7"/>
      <c r="AS52" s="5"/>
      <c r="AT52" s="6"/>
      <c r="AU52" s="6"/>
      <c r="AV52" s="6"/>
      <c r="AW52" s="6"/>
      <c r="AX52" s="6"/>
      <c r="AY52" s="6"/>
      <c r="AZ52" s="6"/>
      <c r="BA52" s="6"/>
      <c r="BB52" s="7"/>
    </row>
    <row r="53" spans="1:54" ht="13.5" thickBot="1">
      <c r="A53" s="5" t="s">
        <v>1</v>
      </c>
      <c r="B53" s="6"/>
      <c r="C53" s="6"/>
      <c r="D53" s="34"/>
      <c r="E53" s="40">
        <f>E16</f>
        <v>12000</v>
      </c>
      <c r="F53" s="6"/>
      <c r="G53" s="6" t="s">
        <v>1</v>
      </c>
      <c r="H53" s="6"/>
      <c r="I53" s="34"/>
      <c r="J53" s="20">
        <f>E16</f>
        <v>12000</v>
      </c>
      <c r="L53" s="5" t="s">
        <v>1</v>
      </c>
      <c r="M53" s="6"/>
      <c r="N53" s="6"/>
      <c r="O53" s="34"/>
      <c r="P53" s="40">
        <f>P16</f>
        <v>0</v>
      </c>
      <c r="Q53" s="6"/>
      <c r="R53" s="6" t="s">
        <v>1</v>
      </c>
      <c r="S53" s="6"/>
      <c r="T53" s="34"/>
      <c r="U53" s="20">
        <f>P16</f>
        <v>0</v>
      </c>
      <c r="W53" s="5" t="s">
        <v>1</v>
      </c>
      <c r="X53" s="6"/>
      <c r="Y53" s="6"/>
      <c r="Z53" s="34"/>
      <c r="AA53" s="40">
        <f>AA16</f>
        <v>1400</v>
      </c>
      <c r="AB53" s="6"/>
      <c r="AC53" s="6" t="s">
        <v>1</v>
      </c>
      <c r="AD53" s="6"/>
      <c r="AE53" s="34"/>
      <c r="AF53" s="20">
        <f>AA16</f>
        <v>1400</v>
      </c>
      <c r="AH53" s="5" t="s">
        <v>1</v>
      </c>
      <c r="AI53" s="6"/>
      <c r="AJ53" s="6"/>
      <c r="AK53" s="34"/>
      <c r="AL53" s="40">
        <f>AL16</f>
        <v>0</v>
      </c>
      <c r="AM53" s="6"/>
      <c r="AN53" s="6" t="s">
        <v>1</v>
      </c>
      <c r="AO53" s="6"/>
      <c r="AP53" s="34"/>
      <c r="AQ53" s="20">
        <f>AL16</f>
        <v>0</v>
      </c>
      <c r="AS53" s="5" t="s">
        <v>1</v>
      </c>
      <c r="AT53" s="6"/>
      <c r="AU53" s="6"/>
      <c r="AV53" s="34"/>
      <c r="AW53" s="40">
        <f>AW16</f>
        <v>0</v>
      </c>
      <c r="AX53" s="6"/>
      <c r="AY53" s="6" t="s">
        <v>1</v>
      </c>
      <c r="AZ53" s="6"/>
      <c r="BA53" s="34"/>
      <c r="BB53" s="20">
        <f>AW16</f>
        <v>0</v>
      </c>
    </row>
    <row r="54" spans="1:54" ht="13.5" thickTop="1">
      <c r="A54" s="5"/>
      <c r="B54" s="6"/>
      <c r="C54" s="6"/>
      <c r="D54" s="34"/>
      <c r="E54" s="34"/>
      <c r="F54" s="6"/>
      <c r="G54" s="6"/>
      <c r="H54" s="6"/>
      <c r="I54" s="34"/>
      <c r="J54" s="20"/>
      <c r="L54" s="5"/>
      <c r="M54" s="6"/>
      <c r="N54" s="6"/>
      <c r="O54" s="34"/>
      <c r="P54" s="34"/>
      <c r="Q54" s="6"/>
      <c r="R54" s="6"/>
      <c r="S54" s="6"/>
      <c r="T54" s="34"/>
      <c r="U54" s="20"/>
      <c r="W54" s="5"/>
      <c r="X54" s="6"/>
      <c r="Y54" s="6"/>
      <c r="Z54" s="34"/>
      <c r="AA54" s="34"/>
      <c r="AB54" s="6"/>
      <c r="AC54" s="6"/>
      <c r="AD54" s="6"/>
      <c r="AE54" s="34"/>
      <c r="AF54" s="20"/>
      <c r="AH54" s="5"/>
      <c r="AI54" s="6"/>
      <c r="AJ54" s="6"/>
      <c r="AK54" s="34"/>
      <c r="AL54" s="34"/>
      <c r="AM54" s="6"/>
      <c r="AN54" s="6"/>
      <c r="AO54" s="6"/>
      <c r="AP54" s="34"/>
      <c r="AQ54" s="20"/>
      <c r="AS54" s="5"/>
      <c r="AT54" s="6"/>
      <c r="AU54" s="6"/>
      <c r="AV54" s="34"/>
      <c r="AW54" s="34"/>
      <c r="AX54" s="6"/>
      <c r="AY54" s="6"/>
      <c r="AZ54" s="6"/>
      <c r="BA54" s="34"/>
      <c r="BB54" s="20"/>
    </row>
    <row r="55" spans="1:54">
      <c r="A55" s="5" t="s">
        <v>38</v>
      </c>
      <c r="B55" s="6"/>
      <c r="C55" s="6"/>
      <c r="D55" s="34">
        <f>IF(E53&lt;E96,0,IF(E53&lt;E97,E53-E96,E97-E96))</f>
        <v>4775</v>
      </c>
      <c r="E55" s="34">
        <f>D55*E98</f>
        <v>573</v>
      </c>
      <c r="F55" s="6"/>
      <c r="G55" s="6" t="s">
        <v>41</v>
      </c>
      <c r="H55" s="6"/>
      <c r="I55" s="34">
        <f>IF(J53&lt;E103,0,IF(J53&lt;E104,J53-E103,E104-E103))</f>
        <v>4775</v>
      </c>
      <c r="J55" s="20">
        <f>I55*E105</f>
        <v>429.75</v>
      </c>
      <c r="L55" s="5" t="s">
        <v>38</v>
      </c>
      <c r="M55" s="6"/>
      <c r="N55" s="6"/>
      <c r="O55" s="34">
        <f>IF(P53&lt;P96,0,IF(P53&lt;P97,P53-P96,P97-P96))</f>
        <v>0</v>
      </c>
      <c r="P55" s="34">
        <f>O55*P98</f>
        <v>0</v>
      </c>
      <c r="Q55" s="6"/>
      <c r="R55" s="6" t="s">
        <v>41</v>
      </c>
      <c r="S55" s="6"/>
      <c r="T55" s="34">
        <f>IF(U53&lt;P103,0,IF(U53&lt;P104,U53-P103,P104-P103))</f>
        <v>0</v>
      </c>
      <c r="U55" s="20">
        <f>T55*P105</f>
        <v>0</v>
      </c>
      <c r="W55" s="5" t="s">
        <v>38</v>
      </c>
      <c r="X55" s="6"/>
      <c r="Y55" s="6"/>
      <c r="Z55" s="34">
        <f>IF(AA53&lt;AA96,0,IF(AA53&lt;AA97,AA53-AA96,AA97-AA96))</f>
        <v>0</v>
      </c>
      <c r="AA55" s="34">
        <f>Z55*AA98</f>
        <v>0</v>
      </c>
      <c r="AB55" s="6"/>
      <c r="AC55" s="6" t="s">
        <v>41</v>
      </c>
      <c r="AD55" s="6"/>
      <c r="AE55" s="34">
        <f>IF(AF53&lt;AA103,0,IF(AF53&lt;AA104,AF53-AA103,AA104-AA103))</f>
        <v>0</v>
      </c>
      <c r="AF55" s="20">
        <f>AE55*AA105</f>
        <v>0</v>
      </c>
      <c r="AH55" s="5" t="s">
        <v>38</v>
      </c>
      <c r="AI55" s="6"/>
      <c r="AJ55" s="6"/>
      <c r="AK55" s="34">
        <f>IF(AL53&lt;AL96,0,IF(AL53&lt;AL97,AL53-AL96,AL97-AL96))</f>
        <v>0</v>
      </c>
      <c r="AL55" s="34">
        <f>AK55*AL98</f>
        <v>0</v>
      </c>
      <c r="AM55" s="6"/>
      <c r="AN55" s="6" t="s">
        <v>41</v>
      </c>
      <c r="AO55" s="6"/>
      <c r="AP55" s="34">
        <f>IF(AQ53&lt;AL103,0,IF(AQ53&lt;AL104,AQ53-AL103,AL104-AL103))</f>
        <v>0</v>
      </c>
      <c r="AQ55" s="20">
        <f>AP55*AL105</f>
        <v>0</v>
      </c>
      <c r="AS55" s="5" t="s">
        <v>38</v>
      </c>
      <c r="AT55" s="6"/>
      <c r="AU55" s="6"/>
      <c r="AV55" s="34">
        <f>IF(AW53&lt;AW96,0,IF(AW53&lt;AW97,AW53-AW96,AW97-AW96))</f>
        <v>0</v>
      </c>
      <c r="AW55" s="34">
        <f>AV55*AW98</f>
        <v>0</v>
      </c>
      <c r="AX55" s="6"/>
      <c r="AY55" s="6" t="s">
        <v>41</v>
      </c>
      <c r="AZ55" s="6"/>
      <c r="BA55" s="34">
        <f>IF(BB53&lt;AW103,0,IF(BB53&lt;AW104,BB53-AW103,AW104-AW103))</f>
        <v>0</v>
      </c>
      <c r="BB55" s="20">
        <f>BA55*AW105</f>
        <v>0</v>
      </c>
    </row>
    <row r="56" spans="1:54">
      <c r="A56" s="5" t="s">
        <v>37</v>
      </c>
      <c r="B56" s="6"/>
      <c r="C56" s="6"/>
      <c r="D56" s="34">
        <f>IF(E53&lt;E97,0,E53-E97)</f>
        <v>0</v>
      </c>
      <c r="E56" s="34">
        <f>D56*E99</f>
        <v>0</v>
      </c>
      <c r="F56" s="6"/>
      <c r="G56" s="6" t="s">
        <v>37</v>
      </c>
      <c r="H56" s="6"/>
      <c r="I56" s="34">
        <f>IF(J53&lt;E104,0,J53-E104)</f>
        <v>0</v>
      </c>
      <c r="J56" s="20">
        <f>I56*E106</f>
        <v>0</v>
      </c>
      <c r="L56" s="5" t="s">
        <v>37</v>
      </c>
      <c r="M56" s="6"/>
      <c r="N56" s="6"/>
      <c r="O56" s="34">
        <f>IF(P53&lt;P97,0,P53-P97)</f>
        <v>0</v>
      </c>
      <c r="P56" s="34">
        <f>O56*P99</f>
        <v>0</v>
      </c>
      <c r="Q56" s="6"/>
      <c r="R56" s="6" t="s">
        <v>37</v>
      </c>
      <c r="S56" s="6"/>
      <c r="T56" s="34">
        <f>IF(U53&lt;P104,0,U53-P104)</f>
        <v>0</v>
      </c>
      <c r="U56" s="20">
        <f>T56*P106</f>
        <v>0</v>
      </c>
      <c r="W56" s="5" t="s">
        <v>37</v>
      </c>
      <c r="X56" s="6"/>
      <c r="Y56" s="6"/>
      <c r="Z56" s="34">
        <f>IF(AA53&lt;AA97,0,AA53-AA97)</f>
        <v>0</v>
      </c>
      <c r="AA56" s="34">
        <f>Z56*AA99</f>
        <v>0</v>
      </c>
      <c r="AB56" s="6"/>
      <c r="AC56" s="6" t="s">
        <v>37</v>
      </c>
      <c r="AD56" s="6"/>
      <c r="AE56" s="34">
        <f>IF(AF53&lt;AA104,0,AF53-AA104)</f>
        <v>0</v>
      </c>
      <c r="AF56" s="20">
        <f>AE56*AA106</f>
        <v>0</v>
      </c>
      <c r="AH56" s="5" t="s">
        <v>37</v>
      </c>
      <c r="AI56" s="6"/>
      <c r="AJ56" s="6"/>
      <c r="AK56" s="34">
        <f>IF(AL53&lt;AL97,0,AL53-AL97)</f>
        <v>0</v>
      </c>
      <c r="AL56" s="34">
        <f>AK56*AL99</f>
        <v>0</v>
      </c>
      <c r="AM56" s="6"/>
      <c r="AN56" s="6" t="s">
        <v>37</v>
      </c>
      <c r="AO56" s="6"/>
      <c r="AP56" s="34">
        <f>IF(AQ53&lt;AL104,0,AQ53-AL104)</f>
        <v>0</v>
      </c>
      <c r="AQ56" s="20">
        <f>AP56*AL106</f>
        <v>0</v>
      </c>
      <c r="AS56" s="5" t="s">
        <v>37</v>
      </c>
      <c r="AT56" s="6"/>
      <c r="AU56" s="6"/>
      <c r="AV56" s="34">
        <f>IF(AW53&lt;AW97,0,AW53-AW97)</f>
        <v>0</v>
      </c>
      <c r="AW56" s="34">
        <f>AV56*AW99</f>
        <v>0</v>
      </c>
      <c r="AX56" s="6"/>
      <c r="AY56" s="6" t="s">
        <v>37</v>
      </c>
      <c r="AZ56" s="6"/>
      <c r="BA56" s="34">
        <f>IF(BB53&lt;AW104,0,BB53-AW104)</f>
        <v>0</v>
      </c>
      <c r="BB56" s="20">
        <f>BA56*AW106</f>
        <v>0</v>
      </c>
    </row>
    <row r="57" spans="1:54">
      <c r="A57" s="5"/>
      <c r="B57" s="6"/>
      <c r="C57" s="6"/>
      <c r="D57" s="34"/>
      <c r="E57" s="34"/>
      <c r="F57" s="6"/>
      <c r="G57" s="6"/>
      <c r="H57" s="6"/>
      <c r="I57" s="34"/>
      <c r="J57" s="20"/>
      <c r="L57" s="5"/>
      <c r="M57" s="6"/>
      <c r="N57" s="6"/>
      <c r="O57" s="34"/>
      <c r="P57" s="34"/>
      <c r="Q57" s="6"/>
      <c r="R57" s="6"/>
      <c r="S57" s="6"/>
      <c r="T57" s="34"/>
      <c r="U57" s="20"/>
      <c r="W57" s="5"/>
      <c r="X57" s="6"/>
      <c r="Y57" s="6"/>
      <c r="Z57" s="34"/>
      <c r="AA57" s="34"/>
      <c r="AB57" s="6"/>
      <c r="AC57" s="6"/>
      <c r="AD57" s="6"/>
      <c r="AE57" s="34"/>
      <c r="AF57" s="20"/>
      <c r="AH57" s="5"/>
      <c r="AI57" s="6"/>
      <c r="AJ57" s="6"/>
      <c r="AK57" s="34"/>
      <c r="AL57" s="34"/>
      <c r="AM57" s="6"/>
      <c r="AN57" s="6"/>
      <c r="AO57" s="6"/>
      <c r="AP57" s="34"/>
      <c r="AQ57" s="20"/>
      <c r="AS57" s="5"/>
      <c r="AT57" s="6"/>
      <c r="AU57" s="6"/>
      <c r="AV57" s="34"/>
      <c r="AW57" s="34"/>
      <c r="AX57" s="6"/>
      <c r="AY57" s="6"/>
      <c r="AZ57" s="6"/>
      <c r="BA57" s="34"/>
      <c r="BB57" s="20"/>
    </row>
    <row r="58" spans="1:54" ht="13.5" thickBot="1">
      <c r="A58" s="5"/>
      <c r="B58" s="6"/>
      <c r="C58" s="6"/>
      <c r="D58" s="34"/>
      <c r="E58" s="41">
        <f>ROUND(SUM(E55:E56),0)</f>
        <v>573</v>
      </c>
      <c r="F58" s="6"/>
      <c r="G58" s="6"/>
      <c r="H58" s="6"/>
      <c r="I58" s="34"/>
      <c r="J58" s="42">
        <f>ROUND(SUM(J55:J56),0)</f>
        <v>430</v>
      </c>
      <c r="L58" s="5"/>
      <c r="M58" s="6"/>
      <c r="N58" s="6"/>
      <c r="O58" s="34"/>
      <c r="P58" s="41">
        <f>ROUND(SUM(P55:P56),0)</f>
        <v>0</v>
      </c>
      <c r="Q58" s="6"/>
      <c r="R58" s="6"/>
      <c r="S58" s="6"/>
      <c r="T58" s="34"/>
      <c r="U58" s="42">
        <f>ROUND(SUM(U55:U56),0)</f>
        <v>0</v>
      </c>
      <c r="W58" s="5"/>
      <c r="X58" s="6"/>
      <c r="Y58" s="6"/>
      <c r="Z58" s="34"/>
      <c r="AA58" s="41">
        <f>ROUND(SUM(AA55:AA56),0)</f>
        <v>0</v>
      </c>
      <c r="AB58" s="6"/>
      <c r="AC58" s="6"/>
      <c r="AD58" s="6"/>
      <c r="AE58" s="34"/>
      <c r="AF58" s="42">
        <f>ROUND(SUM(AF55:AF56),0)</f>
        <v>0</v>
      </c>
      <c r="AH58" s="5"/>
      <c r="AI58" s="6"/>
      <c r="AJ58" s="6"/>
      <c r="AK58" s="34"/>
      <c r="AL58" s="41">
        <f>ROUND(SUM(AL55:AL56),0)</f>
        <v>0</v>
      </c>
      <c r="AM58" s="6"/>
      <c r="AN58" s="6"/>
      <c r="AO58" s="6"/>
      <c r="AP58" s="34"/>
      <c r="AQ58" s="42">
        <f>ROUND(SUM(AQ55:AQ56),0)</f>
        <v>0</v>
      </c>
      <c r="AS58" s="5"/>
      <c r="AT58" s="6"/>
      <c r="AU58" s="6"/>
      <c r="AV58" s="34"/>
      <c r="AW58" s="41">
        <f>ROUND(SUM(AW55:AW56),0)</f>
        <v>0</v>
      </c>
      <c r="AX58" s="6"/>
      <c r="AY58" s="6"/>
      <c r="AZ58" s="6"/>
      <c r="BA58" s="34"/>
      <c r="BB58" s="42">
        <f>ROUND(SUM(BB55:BB56),0)</f>
        <v>0</v>
      </c>
    </row>
    <row r="59" spans="1:54" ht="13.5" thickTop="1">
      <c r="A59" s="5"/>
      <c r="B59" s="6"/>
      <c r="C59" s="6"/>
      <c r="D59" s="34"/>
      <c r="E59" s="34"/>
      <c r="F59" s="6"/>
      <c r="G59" s="6"/>
      <c r="H59" s="6"/>
      <c r="I59" s="34"/>
      <c r="J59" s="20"/>
      <c r="L59" s="5"/>
      <c r="M59" s="6"/>
      <c r="N59" s="6"/>
      <c r="O59" s="6"/>
      <c r="P59" s="6"/>
      <c r="Q59" s="6"/>
      <c r="R59" s="6"/>
      <c r="S59" s="6"/>
      <c r="T59" s="34"/>
      <c r="U59" s="20"/>
      <c r="W59" s="5"/>
      <c r="X59" s="6"/>
      <c r="Y59" s="6"/>
      <c r="Z59" s="34"/>
      <c r="AA59" s="34"/>
      <c r="AB59" s="6"/>
      <c r="AC59" s="6"/>
      <c r="AD59" s="6"/>
      <c r="AE59" s="34"/>
      <c r="AF59" s="20"/>
      <c r="AH59" s="5"/>
      <c r="AI59" s="6"/>
      <c r="AJ59" s="6"/>
      <c r="AK59" s="6"/>
      <c r="AL59" s="6"/>
      <c r="AM59" s="6"/>
      <c r="AN59" s="6"/>
      <c r="AO59" s="6"/>
      <c r="AP59" s="34"/>
      <c r="AQ59" s="20"/>
      <c r="AS59" s="5"/>
      <c r="AT59" s="6"/>
      <c r="AU59" s="6"/>
      <c r="AV59" s="6"/>
      <c r="AW59" s="6"/>
      <c r="AX59" s="6"/>
      <c r="AY59" s="6"/>
      <c r="AZ59" s="6"/>
      <c r="BA59" s="34"/>
      <c r="BB59" s="20"/>
    </row>
    <row r="60" spans="1:54">
      <c r="A60" s="5"/>
      <c r="B60" s="6"/>
      <c r="C60" s="6"/>
      <c r="D60" s="6"/>
      <c r="E60" s="6"/>
      <c r="F60" s="6"/>
      <c r="G60" s="6" t="s">
        <v>46</v>
      </c>
      <c r="H60" s="6"/>
      <c r="I60" s="34"/>
      <c r="J60" s="43">
        <f>ROUND(IF(J53&gt;E111,52*E110,0),0)</f>
        <v>130</v>
      </c>
      <c r="L60" s="5"/>
      <c r="M60" s="6"/>
      <c r="N60" s="6"/>
      <c r="O60" s="6"/>
      <c r="P60" s="6"/>
      <c r="Q60" s="6"/>
      <c r="R60" s="6" t="s">
        <v>46</v>
      </c>
      <c r="S60" s="6"/>
      <c r="T60" s="34"/>
      <c r="U60" s="43">
        <f>ROUND(IF(U53&gt;P111,52*P110,0),0)</f>
        <v>0</v>
      </c>
      <c r="W60" s="5"/>
      <c r="X60" s="6"/>
      <c r="Y60" s="6"/>
      <c r="Z60" s="6"/>
      <c r="AA60" s="6"/>
      <c r="AB60" s="6"/>
      <c r="AC60" s="6" t="s">
        <v>46</v>
      </c>
      <c r="AD60" s="6"/>
      <c r="AE60" s="34"/>
      <c r="AF60" s="43">
        <f>ROUND(IF(AF53&gt;AA111,52*AA110,0),0)</f>
        <v>0</v>
      </c>
      <c r="AH60" s="5"/>
      <c r="AI60" s="6"/>
      <c r="AJ60" s="6"/>
      <c r="AK60" s="6"/>
      <c r="AL60" s="6"/>
      <c r="AM60" s="6"/>
      <c r="AN60" s="6" t="s">
        <v>46</v>
      </c>
      <c r="AO60" s="6"/>
      <c r="AP60" s="34"/>
      <c r="AQ60" s="43">
        <f>ROUND(IF(AQ53&gt;AL111,52*AL110,0),0)</f>
        <v>0</v>
      </c>
      <c r="AS60" s="5"/>
      <c r="AT60" s="6"/>
      <c r="AU60" s="6"/>
      <c r="AV60" s="6"/>
      <c r="AW60" s="6"/>
      <c r="AX60" s="6"/>
      <c r="AY60" s="6" t="s">
        <v>46</v>
      </c>
      <c r="AZ60" s="6"/>
      <c r="BA60" s="34"/>
      <c r="BB60" s="43">
        <f>ROUND(IF(BB53&gt;AW111,52*AW110,0),0)</f>
        <v>0</v>
      </c>
    </row>
    <row r="61" spans="1:54">
      <c r="A61" s="5"/>
      <c r="B61" s="6"/>
      <c r="C61" s="6"/>
      <c r="D61" s="6"/>
      <c r="E61" s="6"/>
      <c r="F61" s="6"/>
      <c r="G61" s="6"/>
      <c r="H61" s="6"/>
      <c r="I61" s="34"/>
      <c r="J61" s="20"/>
      <c r="L61" s="5"/>
      <c r="M61" s="6"/>
      <c r="N61" s="6"/>
      <c r="O61" s="6"/>
      <c r="P61" s="6"/>
      <c r="Q61" s="6"/>
      <c r="R61" s="6"/>
      <c r="S61" s="6"/>
      <c r="T61" s="34"/>
      <c r="U61" s="20"/>
      <c r="W61" s="5"/>
      <c r="X61" s="6"/>
      <c r="Y61" s="6"/>
      <c r="Z61" s="6"/>
      <c r="AA61" s="6"/>
      <c r="AB61" s="6"/>
      <c r="AC61" s="6"/>
      <c r="AD61" s="6"/>
      <c r="AE61" s="34"/>
      <c r="AF61" s="20"/>
      <c r="AH61" s="5"/>
      <c r="AI61" s="6"/>
      <c r="AJ61" s="6"/>
      <c r="AK61" s="6"/>
      <c r="AL61" s="6"/>
      <c r="AM61" s="6"/>
      <c r="AN61" s="6"/>
      <c r="AO61" s="6"/>
      <c r="AP61" s="34"/>
      <c r="AQ61" s="20"/>
      <c r="AS61" s="5"/>
      <c r="AT61" s="6"/>
      <c r="AU61" s="6"/>
      <c r="AV61" s="6"/>
      <c r="AW61" s="6"/>
      <c r="AX61" s="6"/>
      <c r="AY61" s="6"/>
      <c r="AZ61" s="6"/>
      <c r="BA61" s="34"/>
      <c r="BB61" s="20"/>
    </row>
    <row r="62" spans="1:54" ht="13.5" thickBot="1">
      <c r="A62" s="5"/>
      <c r="B62" s="6"/>
      <c r="C62" s="6"/>
      <c r="D62" s="6"/>
      <c r="E62" s="6"/>
      <c r="F62" s="6"/>
      <c r="G62" s="6"/>
      <c r="H62" s="6"/>
      <c r="I62" s="34"/>
      <c r="J62" s="44">
        <f>J60+J58</f>
        <v>560</v>
      </c>
      <c r="L62" s="5"/>
      <c r="M62" s="6"/>
      <c r="N62" s="6"/>
      <c r="O62" s="6"/>
      <c r="P62" s="6"/>
      <c r="Q62" s="6"/>
      <c r="R62" s="6"/>
      <c r="S62" s="6"/>
      <c r="T62" s="34"/>
      <c r="U62" s="44">
        <f>U60+U58</f>
        <v>0</v>
      </c>
      <c r="W62" s="5"/>
      <c r="X62" s="6"/>
      <c r="Y62" s="6"/>
      <c r="Z62" s="6"/>
      <c r="AA62" s="6"/>
      <c r="AB62" s="6"/>
      <c r="AC62" s="6"/>
      <c r="AD62" s="6"/>
      <c r="AE62" s="34"/>
      <c r="AF62" s="44">
        <f>AF60+AF58</f>
        <v>0</v>
      </c>
      <c r="AH62" s="5"/>
      <c r="AI62" s="6"/>
      <c r="AJ62" s="6"/>
      <c r="AK62" s="6"/>
      <c r="AL62" s="6"/>
      <c r="AM62" s="6"/>
      <c r="AN62" s="6"/>
      <c r="AO62" s="6"/>
      <c r="AP62" s="34"/>
      <c r="AQ62" s="44">
        <f>AQ60+AQ58</f>
        <v>0</v>
      </c>
      <c r="AS62" s="5"/>
      <c r="AT62" s="6"/>
      <c r="AU62" s="6"/>
      <c r="AV62" s="6"/>
      <c r="AW62" s="6"/>
      <c r="AX62" s="6"/>
      <c r="AY62" s="6"/>
      <c r="AZ62" s="6"/>
      <c r="BA62" s="34"/>
      <c r="BB62" s="44">
        <f>BB60+BB58</f>
        <v>0</v>
      </c>
    </row>
    <row r="63" spans="1:54" ht="13.5" thickTop="1">
      <c r="A63" s="5"/>
      <c r="B63" s="6"/>
      <c r="C63" s="6"/>
      <c r="D63" s="6"/>
      <c r="E63" s="6"/>
      <c r="F63" s="6"/>
      <c r="G63" s="6"/>
      <c r="H63" s="6"/>
      <c r="I63" s="6"/>
      <c r="J63" s="7"/>
      <c r="L63" s="5"/>
      <c r="M63" s="6"/>
      <c r="N63" s="6"/>
      <c r="O63" s="6"/>
      <c r="P63" s="6"/>
      <c r="Q63" s="6"/>
      <c r="R63" s="6"/>
      <c r="S63" s="6"/>
      <c r="T63" s="6"/>
      <c r="U63" s="7"/>
      <c r="W63" s="5"/>
      <c r="X63" s="6"/>
      <c r="Y63" s="6"/>
      <c r="Z63" s="6"/>
      <c r="AA63" s="6"/>
      <c r="AB63" s="6"/>
      <c r="AC63" s="6"/>
      <c r="AD63" s="6"/>
      <c r="AE63" s="6"/>
      <c r="AF63" s="7"/>
      <c r="AH63" s="5"/>
      <c r="AI63" s="6"/>
      <c r="AJ63" s="6"/>
      <c r="AK63" s="6"/>
      <c r="AL63" s="6"/>
      <c r="AM63" s="6"/>
      <c r="AN63" s="6"/>
      <c r="AO63" s="6"/>
      <c r="AP63" s="6"/>
      <c r="AQ63" s="7"/>
      <c r="AS63" s="5"/>
      <c r="AT63" s="6"/>
      <c r="AU63" s="6"/>
      <c r="AV63" s="6"/>
      <c r="AW63" s="6"/>
      <c r="AX63" s="6"/>
      <c r="AY63" s="6"/>
      <c r="AZ63" s="6"/>
      <c r="BA63" s="34"/>
      <c r="BB63" s="20"/>
    </row>
    <row r="64" spans="1:54">
      <c r="A64" s="5" t="s">
        <v>39</v>
      </c>
      <c r="B64" s="6"/>
      <c r="C64" s="6"/>
      <c r="D64" s="6"/>
      <c r="E64" s="6"/>
      <c r="F64" s="6"/>
      <c r="G64" s="6"/>
      <c r="H64" s="6"/>
      <c r="I64" s="6"/>
      <c r="J64" s="7"/>
      <c r="L64" s="5" t="s">
        <v>39</v>
      </c>
      <c r="M64" s="6"/>
      <c r="N64" s="6"/>
      <c r="O64" s="6"/>
      <c r="P64" s="6"/>
      <c r="Q64" s="6"/>
      <c r="R64" s="6"/>
      <c r="S64" s="6"/>
      <c r="T64" s="6"/>
      <c r="U64" s="7"/>
      <c r="W64" s="5" t="s">
        <v>39</v>
      </c>
      <c r="X64" s="6"/>
      <c r="Y64" s="6"/>
      <c r="Z64" s="6"/>
      <c r="AA64" s="6"/>
      <c r="AB64" s="6"/>
      <c r="AC64" s="6"/>
      <c r="AD64" s="6"/>
      <c r="AE64" s="6"/>
      <c r="AF64" s="7"/>
      <c r="AH64" s="5" t="s">
        <v>39</v>
      </c>
      <c r="AI64" s="6"/>
      <c r="AJ64" s="6"/>
      <c r="AK64" s="6"/>
      <c r="AL64" s="6"/>
      <c r="AM64" s="6"/>
      <c r="AN64" s="6"/>
      <c r="AO64" s="6"/>
      <c r="AP64" s="6"/>
      <c r="AQ64" s="7"/>
      <c r="AS64" s="5" t="s">
        <v>39</v>
      </c>
      <c r="AT64" s="6"/>
      <c r="AU64" s="6"/>
      <c r="AV64" s="6"/>
      <c r="AW64" s="6"/>
      <c r="AX64" s="6"/>
      <c r="AY64" s="6"/>
      <c r="AZ64" s="6"/>
      <c r="BA64" s="6"/>
      <c r="BB64" s="7"/>
    </row>
    <row r="65" spans="1:54">
      <c r="A65" s="5"/>
      <c r="B65" s="6"/>
      <c r="C65" s="6"/>
      <c r="D65" s="6"/>
      <c r="E65" s="6"/>
      <c r="F65" s="6"/>
      <c r="G65" s="6"/>
      <c r="H65" s="6"/>
      <c r="I65" s="6"/>
      <c r="J65" s="7"/>
      <c r="L65" s="5"/>
      <c r="M65" s="6"/>
      <c r="N65" s="6"/>
      <c r="O65" s="6"/>
      <c r="P65" s="6"/>
      <c r="Q65" s="6"/>
      <c r="R65" s="6"/>
      <c r="S65" s="6"/>
      <c r="T65" s="6"/>
      <c r="U65" s="7"/>
      <c r="W65" s="5"/>
      <c r="X65" s="6"/>
      <c r="Y65" s="6"/>
      <c r="Z65" s="6"/>
      <c r="AA65" s="6"/>
      <c r="AB65" s="6"/>
      <c r="AC65" s="6"/>
      <c r="AD65" s="6"/>
      <c r="AE65" s="6"/>
      <c r="AF65" s="7"/>
      <c r="AH65" s="5"/>
      <c r="AI65" s="6"/>
      <c r="AJ65" s="6"/>
      <c r="AK65" s="6"/>
      <c r="AL65" s="6"/>
      <c r="AM65" s="6"/>
      <c r="AN65" s="6"/>
      <c r="AO65" s="6"/>
      <c r="AP65" s="6"/>
      <c r="AQ65" s="7"/>
      <c r="AS65" s="5"/>
      <c r="AT65" s="6"/>
      <c r="AU65" s="6"/>
      <c r="AV65" s="6"/>
      <c r="AW65" s="6"/>
      <c r="AX65" s="6"/>
      <c r="AY65" s="6"/>
      <c r="AZ65" s="6"/>
      <c r="BA65" s="6"/>
      <c r="BB65" s="7"/>
    </row>
    <row r="66" spans="1:54">
      <c r="A66" s="5" t="s">
        <v>11</v>
      </c>
      <c r="B66" s="6"/>
      <c r="C66" s="6"/>
      <c r="D66" s="6"/>
      <c r="E66" s="6">
        <f>E18</f>
        <v>0</v>
      </c>
      <c r="F66" s="6"/>
      <c r="G66" s="6"/>
      <c r="H66" s="6"/>
      <c r="I66" s="6"/>
      <c r="J66" s="7">
        <f>E18</f>
        <v>0</v>
      </c>
      <c r="L66" s="5" t="s">
        <v>11</v>
      </c>
      <c r="M66" s="6"/>
      <c r="N66" s="6"/>
      <c r="O66" s="6"/>
      <c r="P66" s="6">
        <f>P18</f>
        <v>0</v>
      </c>
      <c r="Q66" s="6"/>
      <c r="R66" s="6"/>
      <c r="S66" s="6"/>
      <c r="T66" s="6"/>
      <c r="U66" s="7">
        <f>P18</f>
        <v>0</v>
      </c>
      <c r="W66" s="5" t="s">
        <v>11</v>
      </c>
      <c r="X66" s="6"/>
      <c r="Y66" s="6"/>
      <c r="Z66" s="6"/>
      <c r="AA66" s="6">
        <f>AA18</f>
        <v>17</v>
      </c>
      <c r="AB66" s="6"/>
      <c r="AC66" s="6"/>
      <c r="AD66" s="6"/>
      <c r="AE66" s="6"/>
      <c r="AF66" s="7">
        <f>AA18</f>
        <v>17</v>
      </c>
      <c r="AH66" s="5" t="s">
        <v>11</v>
      </c>
      <c r="AI66" s="6"/>
      <c r="AJ66" s="6"/>
      <c r="AK66" s="6"/>
      <c r="AL66" s="6">
        <f>AL18</f>
        <v>0</v>
      </c>
      <c r="AM66" s="6"/>
      <c r="AN66" s="6"/>
      <c r="AO66" s="6"/>
      <c r="AP66" s="6"/>
      <c r="AQ66" s="7">
        <f>AL18</f>
        <v>0</v>
      </c>
      <c r="AS66" s="5" t="s">
        <v>11</v>
      </c>
      <c r="AT66" s="6"/>
      <c r="AU66" s="6"/>
      <c r="AV66" s="6"/>
      <c r="AW66" s="6">
        <f>AW18</f>
        <v>0</v>
      </c>
      <c r="AX66" s="6"/>
      <c r="AY66" s="6"/>
      <c r="AZ66" s="6"/>
      <c r="BA66" s="6"/>
      <c r="BB66" s="7">
        <f>AW18</f>
        <v>0</v>
      </c>
    </row>
    <row r="67" spans="1:54">
      <c r="A67" s="5"/>
      <c r="B67" s="6"/>
      <c r="C67" s="6"/>
      <c r="D67" s="6"/>
      <c r="E67" s="6"/>
      <c r="F67" s="6"/>
      <c r="G67" s="6"/>
      <c r="H67" s="6"/>
      <c r="I67" s="6"/>
      <c r="J67" s="7"/>
      <c r="L67" s="5"/>
      <c r="M67" s="6"/>
      <c r="N67" s="6"/>
      <c r="O67" s="6"/>
      <c r="P67" s="6"/>
      <c r="Q67" s="6"/>
      <c r="R67" s="6"/>
      <c r="S67" s="6"/>
      <c r="T67" s="6"/>
      <c r="U67" s="7"/>
      <c r="W67" s="5"/>
      <c r="X67" s="6"/>
      <c r="Y67" s="6"/>
      <c r="Z67" s="6"/>
      <c r="AA67" s="6"/>
      <c r="AB67" s="6"/>
      <c r="AC67" s="6"/>
      <c r="AD67" s="6"/>
      <c r="AE67" s="6"/>
      <c r="AF67" s="7"/>
      <c r="AH67" s="5"/>
      <c r="AI67" s="6"/>
      <c r="AJ67" s="6"/>
      <c r="AK67" s="6"/>
      <c r="AL67" s="6"/>
      <c r="AM67" s="6"/>
      <c r="AN67" s="6"/>
      <c r="AO67" s="6"/>
      <c r="AP67" s="6"/>
      <c r="AQ67" s="7"/>
      <c r="AS67" s="5"/>
      <c r="AT67" s="6"/>
      <c r="AU67" s="6"/>
      <c r="AV67" s="6"/>
      <c r="AW67" s="6"/>
      <c r="AX67" s="6"/>
      <c r="AY67" s="6"/>
      <c r="AZ67" s="6"/>
      <c r="BA67" s="6"/>
      <c r="BB67" s="7"/>
    </row>
    <row r="68" spans="1:54">
      <c r="A68" s="5" t="s">
        <v>42</v>
      </c>
      <c r="B68" s="6"/>
      <c r="C68" s="6"/>
      <c r="D68" s="6"/>
      <c r="E68" s="6">
        <f>IF(E19="female",E101,E100)</f>
        <v>65</v>
      </c>
      <c r="F68" s="6"/>
      <c r="G68" s="6"/>
      <c r="H68" s="6"/>
      <c r="I68" s="6"/>
      <c r="J68" s="7">
        <f>IF(E19="female",E108,E107)</f>
        <v>65</v>
      </c>
      <c r="L68" s="5" t="s">
        <v>42</v>
      </c>
      <c r="M68" s="6"/>
      <c r="N68" s="6"/>
      <c r="O68" s="6"/>
      <c r="P68" s="6">
        <f>IF(P19="female",P101,P100)</f>
        <v>60</v>
      </c>
      <c r="Q68" s="6"/>
      <c r="R68" s="6"/>
      <c r="S68" s="6"/>
      <c r="T68" s="6"/>
      <c r="U68" s="7">
        <f>IF(P19="female",P108,P107)</f>
        <v>60</v>
      </c>
      <c r="W68" s="5" t="s">
        <v>42</v>
      </c>
      <c r="X68" s="6"/>
      <c r="Y68" s="6"/>
      <c r="Z68" s="6"/>
      <c r="AA68" s="6">
        <f>IF(AA19="female",AA101,AA100)</f>
        <v>65</v>
      </c>
      <c r="AB68" s="6"/>
      <c r="AC68" s="6"/>
      <c r="AD68" s="6"/>
      <c r="AE68" s="6"/>
      <c r="AF68" s="7">
        <f>IF(AA19="female",AA108,AA107)</f>
        <v>65</v>
      </c>
      <c r="AH68" s="5" t="s">
        <v>42</v>
      </c>
      <c r="AI68" s="6"/>
      <c r="AJ68" s="6"/>
      <c r="AK68" s="6"/>
      <c r="AL68" s="6">
        <f>IF(AL19="female",AL101,AL100)</f>
        <v>60</v>
      </c>
      <c r="AM68" s="6"/>
      <c r="AN68" s="6"/>
      <c r="AO68" s="6"/>
      <c r="AP68" s="6"/>
      <c r="AQ68" s="7">
        <f>IF(AL19="female",AL108,AL107)</f>
        <v>60</v>
      </c>
      <c r="AS68" s="5" t="s">
        <v>42</v>
      </c>
      <c r="AT68" s="6"/>
      <c r="AU68" s="6"/>
      <c r="AV68" s="6"/>
      <c r="AW68" s="6">
        <f>IF(AW19="female",AW101,AW100)</f>
        <v>65</v>
      </c>
      <c r="AX68" s="6"/>
      <c r="AY68" s="6"/>
      <c r="AZ68" s="6"/>
      <c r="BA68" s="6"/>
      <c r="BB68" s="7">
        <f>IF(AW19="female",AW108,AW107)</f>
        <v>65</v>
      </c>
    </row>
    <row r="69" spans="1:54">
      <c r="A69" s="5"/>
      <c r="B69" s="6"/>
      <c r="C69" s="6"/>
      <c r="D69" s="6"/>
      <c r="E69" s="6"/>
      <c r="F69" s="6"/>
      <c r="G69" s="6"/>
      <c r="H69" s="6"/>
      <c r="I69" s="6"/>
      <c r="J69" s="7"/>
      <c r="L69" s="5"/>
      <c r="M69" s="6"/>
      <c r="N69" s="6"/>
      <c r="O69" s="6"/>
      <c r="P69" s="6"/>
      <c r="Q69" s="6"/>
      <c r="R69" s="6"/>
      <c r="S69" s="6"/>
      <c r="T69" s="6"/>
      <c r="U69" s="7"/>
      <c r="W69" s="5"/>
      <c r="X69" s="6"/>
      <c r="Y69" s="6"/>
      <c r="Z69" s="6"/>
      <c r="AA69" s="6"/>
      <c r="AB69" s="6"/>
      <c r="AC69" s="6"/>
      <c r="AD69" s="6"/>
      <c r="AE69" s="6"/>
      <c r="AF69" s="7"/>
      <c r="AH69" s="5"/>
      <c r="AI69" s="6"/>
      <c r="AJ69" s="6"/>
      <c r="AK69" s="6"/>
      <c r="AL69" s="6"/>
      <c r="AM69" s="6"/>
      <c r="AN69" s="6"/>
      <c r="AO69" s="6"/>
      <c r="AP69" s="6"/>
      <c r="AQ69" s="7"/>
      <c r="AS69" s="5"/>
      <c r="AT69" s="6"/>
      <c r="AU69" s="6"/>
      <c r="AV69" s="6"/>
      <c r="AW69" s="6"/>
      <c r="AX69" s="6"/>
      <c r="AY69" s="6"/>
      <c r="AZ69" s="6"/>
      <c r="BA69" s="6"/>
      <c r="BB69" s="7"/>
    </row>
    <row r="70" spans="1:54">
      <c r="A70" s="5" t="s">
        <v>43</v>
      </c>
      <c r="B70" s="6"/>
      <c r="C70" s="6"/>
      <c r="D70" s="6"/>
      <c r="E70" s="34">
        <f>IF(E66&lt;E68,E58,0)</f>
        <v>573</v>
      </c>
      <c r="F70" s="34"/>
      <c r="G70" s="34"/>
      <c r="H70" s="34"/>
      <c r="I70" s="34"/>
      <c r="J70" s="20">
        <f>IF(J66&lt;J68,J62,0)</f>
        <v>560</v>
      </c>
      <c r="L70" s="5" t="s">
        <v>43</v>
      </c>
      <c r="M70" s="6"/>
      <c r="N70" s="6"/>
      <c r="O70" s="6"/>
      <c r="P70" s="34">
        <f>IF(P66&lt;P68,P58,0)</f>
        <v>0</v>
      </c>
      <c r="Q70" s="6"/>
      <c r="R70" s="6"/>
      <c r="S70" s="6"/>
      <c r="T70" s="6"/>
      <c r="U70" s="20">
        <f>IF(U66&lt;U68,U62,0)</f>
        <v>0</v>
      </c>
      <c r="W70" s="5" t="s">
        <v>43</v>
      </c>
      <c r="X70" s="6"/>
      <c r="Y70" s="6"/>
      <c r="Z70" s="6"/>
      <c r="AA70" s="34">
        <f>IF(AA66&lt;AA68,AA58,0)</f>
        <v>0</v>
      </c>
      <c r="AB70" s="6"/>
      <c r="AC70" s="6"/>
      <c r="AD70" s="6"/>
      <c r="AE70" s="6"/>
      <c r="AF70" s="20">
        <f>IF(AF66&lt;AF68,AF62,0)</f>
        <v>0</v>
      </c>
      <c r="AH70" s="5" t="s">
        <v>43</v>
      </c>
      <c r="AI70" s="6"/>
      <c r="AJ70" s="6"/>
      <c r="AK70" s="6"/>
      <c r="AL70" s="34">
        <f>IF(AL66&lt;AL68,AL58,0)</f>
        <v>0</v>
      </c>
      <c r="AM70" s="6"/>
      <c r="AN70" s="6"/>
      <c r="AO70" s="6"/>
      <c r="AP70" s="6"/>
      <c r="AQ70" s="20">
        <f>IF(AQ66&lt;AQ68,AQ62,0)</f>
        <v>0</v>
      </c>
      <c r="AS70" s="5" t="s">
        <v>43</v>
      </c>
      <c r="AT70" s="6"/>
      <c r="AU70" s="6"/>
      <c r="AV70" s="6"/>
      <c r="AW70" s="34">
        <f>IF(AW66&lt;AW68,AW58,0)</f>
        <v>0</v>
      </c>
      <c r="AX70" s="6"/>
      <c r="AY70" s="6"/>
      <c r="AZ70" s="6"/>
      <c r="BA70" s="6"/>
      <c r="BB70" s="20">
        <f>IF(BB66&lt;BB68,BB62,0)</f>
        <v>0</v>
      </c>
    </row>
    <row r="71" spans="1:54">
      <c r="A71" s="5"/>
      <c r="B71" s="6"/>
      <c r="C71" s="6"/>
      <c r="D71" s="6"/>
      <c r="E71" s="6"/>
      <c r="F71" s="6"/>
      <c r="G71" s="6"/>
      <c r="H71" s="6"/>
      <c r="I71" s="6"/>
      <c r="J71" s="7"/>
      <c r="L71" s="5"/>
      <c r="M71" s="6"/>
      <c r="N71" s="6"/>
      <c r="O71" s="6"/>
      <c r="P71" s="6"/>
      <c r="Q71" s="6"/>
      <c r="R71" s="6"/>
      <c r="S71" s="6"/>
      <c r="T71" s="6"/>
      <c r="U71" s="7"/>
      <c r="W71" s="5"/>
      <c r="X71" s="6"/>
      <c r="Y71" s="6"/>
      <c r="Z71" s="6"/>
      <c r="AA71" s="6"/>
      <c r="AB71" s="6"/>
      <c r="AC71" s="6"/>
      <c r="AD71" s="6"/>
      <c r="AE71" s="6"/>
      <c r="AF71" s="7"/>
      <c r="AH71" s="5"/>
      <c r="AI71" s="6"/>
      <c r="AJ71" s="6"/>
      <c r="AK71" s="6"/>
      <c r="AL71" s="6"/>
      <c r="AM71" s="6"/>
      <c r="AN71" s="6"/>
      <c r="AO71" s="6"/>
      <c r="AP71" s="6"/>
      <c r="AQ71" s="7"/>
      <c r="AS71" s="5"/>
      <c r="AT71" s="6"/>
      <c r="AU71" s="6"/>
      <c r="AV71" s="6"/>
      <c r="AW71" s="6"/>
      <c r="AX71" s="6"/>
      <c r="AY71" s="6"/>
      <c r="AZ71" s="6"/>
      <c r="BA71" s="6"/>
      <c r="BB71" s="7"/>
    </row>
    <row r="72" spans="1:54">
      <c r="A72" s="5"/>
      <c r="B72" s="6"/>
      <c r="C72" s="6"/>
      <c r="D72" s="6"/>
      <c r="E72" s="6"/>
      <c r="F72" s="6"/>
      <c r="G72" s="6"/>
      <c r="H72" s="6"/>
      <c r="I72" s="6"/>
      <c r="J72" s="7"/>
      <c r="L72" s="5"/>
      <c r="M72" s="6"/>
      <c r="N72" s="6"/>
      <c r="O72" s="6"/>
      <c r="P72" s="6"/>
      <c r="Q72" s="6"/>
      <c r="R72" s="6"/>
      <c r="S72" s="6"/>
      <c r="T72" s="6"/>
      <c r="U72" s="7"/>
      <c r="W72" s="5"/>
      <c r="X72" s="6"/>
      <c r="Y72" s="6"/>
      <c r="Z72" s="6"/>
      <c r="AA72" s="6"/>
      <c r="AB72" s="6"/>
      <c r="AC72" s="6"/>
      <c r="AD72" s="6"/>
      <c r="AE72" s="6"/>
      <c r="AF72" s="7"/>
      <c r="AH72" s="5"/>
      <c r="AI72" s="6"/>
      <c r="AJ72" s="6"/>
      <c r="AK72" s="6"/>
      <c r="AL72" s="6"/>
      <c r="AM72" s="6"/>
      <c r="AN72" s="6"/>
      <c r="AO72" s="6"/>
      <c r="AP72" s="6"/>
      <c r="AQ72" s="7"/>
      <c r="AS72" s="5"/>
      <c r="AT72" s="6"/>
      <c r="AU72" s="6"/>
      <c r="AV72" s="6"/>
      <c r="AW72" s="6"/>
      <c r="AX72" s="6"/>
      <c r="AY72" s="6"/>
      <c r="AZ72" s="6"/>
      <c r="BA72" s="6"/>
      <c r="BB72" s="7"/>
    </row>
    <row r="73" spans="1:54">
      <c r="A73" s="36" t="s">
        <v>44</v>
      </c>
      <c r="B73" s="6"/>
      <c r="C73" s="6"/>
      <c r="D73" s="6"/>
      <c r="E73" s="6" t="str">
        <f>E20</f>
        <v>Employed</v>
      </c>
      <c r="F73" s="6"/>
      <c r="G73" s="6"/>
      <c r="H73" s="6"/>
      <c r="I73" s="6"/>
      <c r="J73" s="7"/>
      <c r="L73" s="36" t="s">
        <v>44</v>
      </c>
      <c r="M73" s="6"/>
      <c r="N73" s="6"/>
      <c r="O73" s="6"/>
      <c r="P73" s="6" t="str">
        <f>P20</f>
        <v>Employed</v>
      </c>
      <c r="Q73" s="6"/>
      <c r="R73" s="6"/>
      <c r="S73" s="6"/>
      <c r="T73" s="6"/>
      <c r="U73" s="7"/>
      <c r="W73" s="36" t="s">
        <v>44</v>
      </c>
      <c r="X73" s="6"/>
      <c r="Y73" s="6"/>
      <c r="Z73" s="6"/>
      <c r="AA73" s="6" t="str">
        <f>AA20</f>
        <v>Employed</v>
      </c>
      <c r="AB73" s="6"/>
      <c r="AC73" s="6"/>
      <c r="AD73" s="6"/>
      <c r="AE73" s="6"/>
      <c r="AF73" s="7"/>
      <c r="AH73" s="36" t="s">
        <v>44</v>
      </c>
      <c r="AI73" s="6"/>
      <c r="AJ73" s="6"/>
      <c r="AK73" s="6"/>
      <c r="AL73" s="6" t="str">
        <f>AL20</f>
        <v>Other</v>
      </c>
      <c r="AM73" s="6"/>
      <c r="AN73" s="6"/>
      <c r="AO73" s="6"/>
      <c r="AP73" s="6"/>
      <c r="AQ73" s="7"/>
      <c r="AS73" s="36" t="s">
        <v>44</v>
      </c>
      <c r="AT73" s="6"/>
      <c r="AU73" s="6"/>
      <c r="AV73" s="6"/>
      <c r="AW73" s="6" t="str">
        <f>AW20</f>
        <v>Other</v>
      </c>
      <c r="AX73" s="6"/>
      <c r="AY73" s="6"/>
      <c r="AZ73" s="6"/>
      <c r="BA73" s="6"/>
      <c r="BB73" s="7"/>
    </row>
    <row r="74" spans="1:54">
      <c r="A74" s="5"/>
      <c r="B74" s="6"/>
      <c r="C74" s="6"/>
      <c r="D74" s="6"/>
      <c r="E74" s="6"/>
      <c r="F74" s="6"/>
      <c r="G74" s="6"/>
      <c r="H74" s="6"/>
      <c r="I74" s="6"/>
      <c r="J74" s="7"/>
      <c r="L74" s="5"/>
      <c r="M74" s="6"/>
      <c r="N74" s="6"/>
      <c r="O74" s="6"/>
      <c r="P74" s="6"/>
      <c r="Q74" s="6"/>
      <c r="R74" s="6"/>
      <c r="S74" s="6"/>
      <c r="T74" s="6"/>
      <c r="U74" s="7"/>
      <c r="W74" s="36"/>
      <c r="X74" s="6"/>
      <c r="Y74" s="6"/>
      <c r="Z74" s="6"/>
      <c r="AA74" s="6"/>
      <c r="AB74" s="6"/>
      <c r="AC74" s="6"/>
      <c r="AD74" s="6"/>
      <c r="AE74" s="6"/>
      <c r="AF74" s="7"/>
      <c r="AH74" s="36"/>
      <c r="AI74" s="6"/>
      <c r="AJ74" s="6"/>
      <c r="AK74" s="6"/>
      <c r="AL74" s="6"/>
      <c r="AM74" s="6"/>
      <c r="AN74" s="6"/>
      <c r="AO74" s="6"/>
      <c r="AP74" s="6"/>
      <c r="AQ74" s="7"/>
      <c r="AS74" s="36"/>
      <c r="AT74" s="6"/>
      <c r="AU74" s="6"/>
      <c r="AV74" s="6"/>
      <c r="AW74" s="6"/>
      <c r="AX74" s="6"/>
      <c r="AY74" s="6"/>
      <c r="AZ74" s="6"/>
      <c r="BA74" s="6"/>
      <c r="BB74" s="7"/>
    </row>
    <row r="75" spans="1:54">
      <c r="A75" s="36" t="s">
        <v>45</v>
      </c>
      <c r="B75" s="6"/>
      <c r="C75" s="6"/>
      <c r="D75" s="6"/>
      <c r="E75" s="34">
        <f>IF(E73="Employed",E70,IF(E73="self employed",J70,0))</f>
        <v>573</v>
      </c>
      <c r="F75" s="6"/>
      <c r="G75" s="6"/>
      <c r="H75" s="6"/>
      <c r="I75" s="6"/>
      <c r="J75" s="7"/>
      <c r="L75" s="36" t="s">
        <v>45</v>
      </c>
      <c r="M75" s="6"/>
      <c r="N75" s="6"/>
      <c r="O75" s="6"/>
      <c r="P75" s="34">
        <f>IF(P73="Employed",P70,IF(P73="self employed",U70,0))</f>
        <v>0</v>
      </c>
      <c r="Q75" s="6"/>
      <c r="R75" s="6"/>
      <c r="S75" s="6"/>
      <c r="T75" s="6"/>
      <c r="U75" s="7"/>
      <c r="W75" s="36" t="s">
        <v>45</v>
      </c>
      <c r="X75" s="6"/>
      <c r="Y75" s="6"/>
      <c r="Z75" s="6"/>
      <c r="AA75" s="34">
        <f>IF(AA73="Employed",AA70,IF(AA73="self employed",AF70,0))</f>
        <v>0</v>
      </c>
      <c r="AB75" s="6"/>
      <c r="AC75" s="6"/>
      <c r="AD75" s="6"/>
      <c r="AE75" s="6"/>
      <c r="AF75" s="7"/>
      <c r="AH75" s="36" t="s">
        <v>45</v>
      </c>
      <c r="AI75" s="6"/>
      <c r="AJ75" s="6"/>
      <c r="AK75" s="6"/>
      <c r="AL75" s="34">
        <f>IF(AL73="Employed",AL70,IF(AL73="self employed",AQ70,0))</f>
        <v>0</v>
      </c>
      <c r="AM75" s="6"/>
      <c r="AN75" s="6"/>
      <c r="AO75" s="6"/>
      <c r="AP75" s="6"/>
      <c r="AQ75" s="7"/>
      <c r="AS75" s="36" t="s">
        <v>45</v>
      </c>
      <c r="AT75" s="6"/>
      <c r="AU75" s="6"/>
      <c r="AV75" s="6"/>
      <c r="AW75" s="34">
        <f>IF(AW73="Employed",AW70,IF(AW73="self employed",BB70,0))</f>
        <v>0</v>
      </c>
      <c r="AX75" s="6"/>
      <c r="AY75" s="6"/>
      <c r="AZ75" s="6"/>
      <c r="BA75" s="6"/>
      <c r="BB75" s="7"/>
    </row>
    <row r="76" spans="1:54">
      <c r="A76" s="8"/>
      <c r="B76" s="9"/>
      <c r="C76" s="9"/>
      <c r="D76" s="9"/>
      <c r="E76" s="9"/>
      <c r="F76" s="9"/>
      <c r="G76" s="9"/>
      <c r="H76" s="9"/>
      <c r="I76" s="9"/>
      <c r="J76" s="10"/>
      <c r="L76" s="8"/>
      <c r="M76" s="9"/>
      <c r="N76" s="9"/>
      <c r="O76" s="9"/>
      <c r="P76" s="9"/>
      <c r="Q76" s="9"/>
      <c r="R76" s="9"/>
      <c r="S76" s="9"/>
      <c r="T76" s="9"/>
      <c r="U76" s="10"/>
      <c r="W76" s="8"/>
      <c r="X76" s="9"/>
      <c r="Y76" s="9"/>
      <c r="Z76" s="9"/>
      <c r="AA76" s="9"/>
      <c r="AB76" s="9"/>
      <c r="AC76" s="9"/>
      <c r="AD76" s="9"/>
      <c r="AE76" s="9"/>
      <c r="AF76" s="10"/>
      <c r="AH76" s="8"/>
      <c r="AI76" s="9"/>
      <c r="AJ76" s="9"/>
      <c r="AK76" s="9"/>
      <c r="AL76" s="9"/>
      <c r="AM76" s="9"/>
      <c r="AN76" s="9"/>
      <c r="AO76" s="9"/>
      <c r="AP76" s="9"/>
      <c r="AQ76" s="10"/>
      <c r="AS76" s="8"/>
      <c r="AT76" s="9"/>
      <c r="AU76" s="9"/>
      <c r="AV76" s="9"/>
      <c r="AW76" s="9"/>
      <c r="AX76" s="9"/>
      <c r="AY76" s="9"/>
      <c r="AZ76" s="9"/>
      <c r="BA76" s="9"/>
      <c r="BB76" s="10"/>
    </row>
    <row r="79" spans="1:54">
      <c r="A79" s="2" t="s">
        <v>18</v>
      </c>
      <c r="B79" s="3"/>
      <c r="C79" s="3"/>
      <c r="D79" s="3"/>
      <c r="E79" s="3"/>
      <c r="F79" s="4"/>
      <c r="L79" s="2" t="s">
        <v>18</v>
      </c>
      <c r="M79" s="3"/>
      <c r="N79" s="3"/>
      <c r="O79" s="3"/>
      <c r="P79" s="3"/>
      <c r="Q79" s="4"/>
      <c r="W79" s="2" t="s">
        <v>18</v>
      </c>
      <c r="X79" s="3"/>
      <c r="Y79" s="3"/>
      <c r="Z79" s="3"/>
      <c r="AA79" s="3"/>
      <c r="AB79" s="4"/>
      <c r="AH79" s="2" t="s">
        <v>18</v>
      </c>
      <c r="AI79" s="3"/>
      <c r="AJ79" s="3"/>
      <c r="AK79" s="3"/>
      <c r="AL79" s="3"/>
      <c r="AM79" s="4"/>
      <c r="AS79" s="2" t="s">
        <v>18</v>
      </c>
      <c r="AT79" s="3"/>
      <c r="AU79" s="3"/>
      <c r="AV79" s="3"/>
      <c r="AW79" s="3"/>
      <c r="AX79" s="4"/>
    </row>
    <row r="80" spans="1:54">
      <c r="A80" s="5"/>
      <c r="B80" s="6"/>
      <c r="C80" s="6"/>
      <c r="D80" s="6"/>
      <c r="E80" s="6"/>
      <c r="F80" s="7"/>
      <c r="L80" s="5"/>
      <c r="M80" s="6"/>
      <c r="N80" s="6"/>
      <c r="O80" s="6"/>
      <c r="P80" s="6"/>
      <c r="Q80" s="7"/>
      <c r="W80" s="5"/>
      <c r="X80" s="6"/>
      <c r="Y80" s="6"/>
      <c r="Z80" s="6"/>
      <c r="AA80" s="6"/>
      <c r="AB80" s="7"/>
      <c r="AH80" s="5"/>
      <c r="AI80" s="6"/>
      <c r="AJ80" s="6"/>
      <c r="AK80" s="6"/>
      <c r="AL80" s="6"/>
      <c r="AM80" s="7"/>
      <c r="AS80" s="5"/>
      <c r="AT80" s="6"/>
      <c r="AU80" s="6"/>
      <c r="AV80" s="6"/>
      <c r="AW80" s="6"/>
      <c r="AX80" s="7"/>
    </row>
    <row r="81" spans="1:51">
      <c r="A81" s="5" t="s">
        <v>19</v>
      </c>
      <c r="B81" s="6"/>
      <c r="C81" s="6"/>
      <c r="D81" s="6"/>
      <c r="E81" s="34">
        <v>7475</v>
      </c>
      <c r="F81" s="7"/>
      <c r="L81" s="5" t="s">
        <v>19</v>
      </c>
      <c r="M81" s="6"/>
      <c r="N81" s="6"/>
      <c r="O81" s="6"/>
      <c r="P81" s="33">
        <f>E81</f>
        <v>7475</v>
      </c>
      <c r="Q81" s="7"/>
      <c r="W81" s="5" t="s">
        <v>19</v>
      </c>
      <c r="X81" s="6"/>
      <c r="Y81" s="6"/>
      <c r="Z81" s="6"/>
      <c r="AA81" s="33">
        <f>P81</f>
        <v>7475</v>
      </c>
      <c r="AB81" s="7"/>
      <c r="AH81" s="5" t="s">
        <v>19</v>
      </c>
      <c r="AI81" s="6"/>
      <c r="AJ81" s="6"/>
      <c r="AK81" s="6"/>
      <c r="AL81" s="33">
        <f>AA81</f>
        <v>7475</v>
      </c>
      <c r="AM81" s="7"/>
      <c r="AS81" s="5" t="s">
        <v>19</v>
      </c>
      <c r="AT81" s="6"/>
      <c r="AU81" s="6"/>
      <c r="AV81" s="6"/>
      <c r="AW81" s="33">
        <f>AL81</f>
        <v>7475</v>
      </c>
      <c r="AX81" s="7"/>
    </row>
    <row r="82" spans="1:51">
      <c r="A82" s="5" t="s">
        <v>73</v>
      </c>
      <c r="B82" s="6"/>
      <c r="C82" s="6"/>
      <c r="D82" s="6"/>
      <c r="E82" s="34">
        <v>9940</v>
      </c>
      <c r="F82" s="7"/>
      <c r="L82" s="5" t="s">
        <v>73</v>
      </c>
      <c r="M82" s="6"/>
      <c r="N82" s="6"/>
      <c r="O82" s="6"/>
      <c r="P82" s="33">
        <f t="shared" ref="P82:P83" si="1">E82</f>
        <v>9940</v>
      </c>
      <c r="Q82" s="7"/>
      <c r="W82" s="5" t="s">
        <v>73</v>
      </c>
      <c r="X82" s="6"/>
      <c r="Y82" s="6"/>
      <c r="Z82" s="6"/>
      <c r="AA82" s="33">
        <f t="shared" ref="AA82:AA83" si="2">P82</f>
        <v>9940</v>
      </c>
      <c r="AB82" s="7"/>
      <c r="AH82" s="5" t="s">
        <v>73</v>
      </c>
      <c r="AI82" s="6"/>
      <c r="AJ82" s="6"/>
      <c r="AK82" s="6"/>
      <c r="AL82" s="33">
        <f t="shared" ref="AL82:AL83" si="3">AA82</f>
        <v>9940</v>
      </c>
      <c r="AM82" s="7"/>
      <c r="AS82" s="5" t="s">
        <v>73</v>
      </c>
      <c r="AT82" s="6"/>
      <c r="AU82" s="6"/>
      <c r="AV82" s="6"/>
      <c r="AW82" s="33">
        <f t="shared" ref="AW82:AW83" si="4">AL82</f>
        <v>9940</v>
      </c>
      <c r="AX82" s="7"/>
    </row>
    <row r="83" spans="1:51">
      <c r="A83" s="5" t="s">
        <v>74</v>
      </c>
      <c r="B83" s="6"/>
      <c r="C83" s="6"/>
      <c r="D83" s="6"/>
      <c r="E83" s="34">
        <v>10090</v>
      </c>
      <c r="F83" s="7"/>
      <c r="L83" s="5" t="s">
        <v>74</v>
      </c>
      <c r="M83" s="6"/>
      <c r="N83" s="6"/>
      <c r="O83" s="6"/>
      <c r="P83" s="33">
        <f t="shared" si="1"/>
        <v>10090</v>
      </c>
      <c r="Q83" s="7"/>
      <c r="W83" s="5" t="s">
        <v>74</v>
      </c>
      <c r="X83" s="6"/>
      <c r="Y83" s="6"/>
      <c r="Z83" s="6"/>
      <c r="AA83" s="33">
        <f t="shared" si="2"/>
        <v>10090</v>
      </c>
      <c r="AB83" s="7"/>
      <c r="AH83" s="5" t="s">
        <v>74</v>
      </c>
      <c r="AI83" s="6"/>
      <c r="AJ83" s="6"/>
      <c r="AK83" s="6"/>
      <c r="AL83" s="33">
        <f t="shared" si="3"/>
        <v>10090</v>
      </c>
      <c r="AM83" s="7"/>
      <c r="AS83" s="5" t="s">
        <v>74</v>
      </c>
      <c r="AT83" s="6"/>
      <c r="AU83" s="6"/>
      <c r="AV83" s="6"/>
      <c r="AW83" s="33">
        <f t="shared" si="4"/>
        <v>10090</v>
      </c>
      <c r="AX83" s="7"/>
    </row>
    <row r="84" spans="1:51">
      <c r="A84" s="5"/>
      <c r="B84" s="6"/>
      <c r="C84" s="6"/>
      <c r="D84" s="6"/>
      <c r="E84" s="34"/>
      <c r="F84" s="7"/>
      <c r="L84" s="5"/>
      <c r="M84" s="6"/>
      <c r="N84" s="6"/>
      <c r="O84" s="6"/>
      <c r="P84" s="33"/>
      <c r="Q84" s="7"/>
      <c r="W84" s="5"/>
      <c r="X84" s="6"/>
      <c r="Y84" s="6"/>
      <c r="Z84" s="6"/>
      <c r="AA84" s="33"/>
      <c r="AB84" s="7"/>
      <c r="AH84" s="5"/>
      <c r="AI84" s="6"/>
      <c r="AJ84" s="6"/>
      <c r="AK84" s="6"/>
      <c r="AL84" s="33"/>
      <c r="AM84" s="7"/>
      <c r="AS84" s="5"/>
      <c r="AT84" s="6"/>
      <c r="AU84" s="6"/>
      <c r="AV84" s="6"/>
      <c r="AW84" s="33"/>
      <c r="AX84" s="7"/>
    </row>
    <row r="85" spans="1:51">
      <c r="A85" s="5" t="s">
        <v>20</v>
      </c>
      <c r="B85" s="6"/>
      <c r="C85" s="6"/>
      <c r="D85" s="6"/>
      <c r="E85" s="34">
        <v>35000</v>
      </c>
      <c r="F85" s="7"/>
      <c r="L85" s="5" t="s">
        <v>20</v>
      </c>
      <c r="M85" s="6"/>
      <c r="N85" s="6"/>
      <c r="O85" s="6"/>
      <c r="P85" s="33">
        <f t="shared" ref="P85:P86" si="5">E85</f>
        <v>35000</v>
      </c>
      <c r="Q85" s="7"/>
      <c r="W85" s="5" t="s">
        <v>20</v>
      </c>
      <c r="X85" s="6"/>
      <c r="Y85" s="6"/>
      <c r="Z85" s="6"/>
      <c r="AA85" s="33">
        <f t="shared" ref="AA85:AA86" si="6">P85</f>
        <v>35000</v>
      </c>
      <c r="AB85" s="7"/>
      <c r="AH85" s="5" t="s">
        <v>20</v>
      </c>
      <c r="AI85" s="6"/>
      <c r="AJ85" s="6"/>
      <c r="AK85" s="6"/>
      <c r="AL85" s="33">
        <f t="shared" ref="AL85:AL86" si="7">AA85</f>
        <v>35000</v>
      </c>
      <c r="AM85" s="7"/>
      <c r="AS85" s="5" t="s">
        <v>20</v>
      </c>
      <c r="AT85" s="6"/>
      <c r="AU85" s="6"/>
      <c r="AV85" s="6"/>
      <c r="AW85" s="33">
        <f t="shared" ref="AW85:AW86" si="8">AL85</f>
        <v>35000</v>
      </c>
      <c r="AX85" s="7"/>
    </row>
    <row r="86" spans="1:51">
      <c r="A86" s="5" t="s">
        <v>21</v>
      </c>
      <c r="B86" s="6"/>
      <c r="C86" s="6"/>
      <c r="D86" s="6"/>
      <c r="E86" s="34">
        <v>150000</v>
      </c>
      <c r="F86" s="7"/>
      <c r="L86" s="5" t="s">
        <v>21</v>
      </c>
      <c r="M86" s="6"/>
      <c r="N86" s="6"/>
      <c r="O86" s="6"/>
      <c r="P86" s="33">
        <f t="shared" si="5"/>
        <v>150000</v>
      </c>
      <c r="Q86" s="7"/>
      <c r="W86" s="5" t="s">
        <v>21</v>
      </c>
      <c r="X86" s="6"/>
      <c r="Y86" s="6"/>
      <c r="Z86" s="6"/>
      <c r="AA86" s="33">
        <f t="shared" si="6"/>
        <v>150000</v>
      </c>
      <c r="AB86" s="7"/>
      <c r="AH86" s="5" t="s">
        <v>21</v>
      </c>
      <c r="AI86" s="6"/>
      <c r="AJ86" s="6"/>
      <c r="AK86" s="6"/>
      <c r="AL86" s="33">
        <f t="shared" si="7"/>
        <v>150000</v>
      </c>
      <c r="AM86" s="7"/>
      <c r="AS86" s="5" t="s">
        <v>21</v>
      </c>
      <c r="AT86" s="6"/>
      <c r="AU86" s="6"/>
      <c r="AV86" s="6"/>
      <c r="AW86" s="33">
        <f t="shared" si="8"/>
        <v>150000</v>
      </c>
      <c r="AX86" s="7"/>
    </row>
    <row r="87" spans="1:51">
      <c r="A87" s="5"/>
      <c r="B87" s="6"/>
      <c r="C87" s="6"/>
      <c r="D87" s="6"/>
      <c r="E87" s="6"/>
      <c r="F87" s="7"/>
      <c r="L87" s="5"/>
      <c r="M87" s="6"/>
      <c r="N87" s="6"/>
      <c r="O87" s="6"/>
      <c r="P87" s="6"/>
      <c r="Q87" s="7"/>
      <c r="W87" s="5"/>
      <c r="X87" s="6"/>
      <c r="Y87" s="6"/>
      <c r="Z87" s="6"/>
      <c r="AA87" s="6"/>
      <c r="AB87" s="7"/>
      <c r="AH87" s="5"/>
      <c r="AI87" s="6"/>
      <c r="AJ87" s="6"/>
      <c r="AK87" s="6"/>
      <c r="AL87" s="6"/>
      <c r="AM87" s="7"/>
      <c r="AS87" s="5"/>
      <c r="AT87" s="6"/>
      <c r="AU87" s="6"/>
      <c r="AV87" s="6"/>
      <c r="AW87" s="6"/>
      <c r="AX87" s="7"/>
    </row>
    <row r="88" spans="1:51">
      <c r="A88" s="5" t="s">
        <v>22</v>
      </c>
      <c r="B88" s="6"/>
      <c r="C88" s="6"/>
      <c r="D88" s="6"/>
      <c r="E88" s="37">
        <v>0.2</v>
      </c>
      <c r="F88" s="7"/>
      <c r="L88" s="5" t="s">
        <v>22</v>
      </c>
      <c r="M88" s="6"/>
      <c r="N88" s="6"/>
      <c r="O88" s="6"/>
      <c r="P88" s="37">
        <f t="shared" ref="P88:P90" si="9">E88</f>
        <v>0.2</v>
      </c>
      <c r="Q88" s="7"/>
      <c r="W88" s="5" t="s">
        <v>22</v>
      </c>
      <c r="X88" s="6"/>
      <c r="Y88" s="6"/>
      <c r="Z88" s="6"/>
      <c r="AA88" s="37">
        <f t="shared" ref="AA88:AA90" si="10">P88</f>
        <v>0.2</v>
      </c>
      <c r="AB88" s="7"/>
      <c r="AH88" s="5" t="s">
        <v>22</v>
      </c>
      <c r="AI88" s="6"/>
      <c r="AJ88" s="6"/>
      <c r="AK88" s="6"/>
      <c r="AL88" s="37">
        <f t="shared" ref="AL88:AL90" si="11">AA88</f>
        <v>0.2</v>
      </c>
      <c r="AM88" s="7"/>
      <c r="AS88" s="5" t="s">
        <v>22</v>
      </c>
      <c r="AT88" s="6"/>
      <c r="AU88" s="6"/>
      <c r="AV88" s="6"/>
      <c r="AW88" s="37">
        <f t="shared" ref="AW88:AW90" si="12">AL88</f>
        <v>0.2</v>
      </c>
      <c r="AX88" s="7"/>
    </row>
    <row r="89" spans="1:51">
      <c r="A89" s="5" t="s">
        <v>23</v>
      </c>
      <c r="B89" s="6"/>
      <c r="C89" s="6"/>
      <c r="D89" s="6"/>
      <c r="E89" s="37">
        <v>0.4</v>
      </c>
      <c r="F89" s="7"/>
      <c r="L89" s="5" t="s">
        <v>23</v>
      </c>
      <c r="M89" s="6"/>
      <c r="N89" s="6"/>
      <c r="O89" s="6"/>
      <c r="P89" s="37">
        <f t="shared" si="9"/>
        <v>0.4</v>
      </c>
      <c r="Q89" s="7"/>
      <c r="W89" s="5" t="s">
        <v>23</v>
      </c>
      <c r="X89" s="6"/>
      <c r="Y89" s="6"/>
      <c r="Z89" s="6"/>
      <c r="AA89" s="37">
        <f t="shared" si="10"/>
        <v>0.4</v>
      </c>
      <c r="AB89" s="7"/>
      <c r="AH89" s="5" t="s">
        <v>23</v>
      </c>
      <c r="AI89" s="6"/>
      <c r="AJ89" s="6"/>
      <c r="AK89" s="6"/>
      <c r="AL89" s="37">
        <f t="shared" si="11"/>
        <v>0.4</v>
      </c>
      <c r="AM89" s="7"/>
      <c r="AS89" s="5" t="s">
        <v>23</v>
      </c>
      <c r="AT89" s="6"/>
      <c r="AU89" s="6"/>
      <c r="AV89" s="6"/>
      <c r="AW89" s="37">
        <f t="shared" si="12"/>
        <v>0.4</v>
      </c>
      <c r="AX89" s="7"/>
    </row>
    <row r="90" spans="1:51">
      <c r="A90" s="5" t="s">
        <v>24</v>
      </c>
      <c r="B90" s="6"/>
      <c r="C90" s="6"/>
      <c r="D90" s="6"/>
      <c r="E90" s="37">
        <v>0.5</v>
      </c>
      <c r="F90" s="7"/>
      <c r="L90" s="5" t="s">
        <v>24</v>
      </c>
      <c r="M90" s="6"/>
      <c r="N90" s="6"/>
      <c r="O90" s="6"/>
      <c r="P90" s="37">
        <f t="shared" si="9"/>
        <v>0.5</v>
      </c>
      <c r="Q90" s="7"/>
      <c r="W90" s="5" t="s">
        <v>24</v>
      </c>
      <c r="X90" s="6"/>
      <c r="Y90" s="6"/>
      <c r="Z90" s="6"/>
      <c r="AA90" s="37">
        <f t="shared" si="10"/>
        <v>0.5</v>
      </c>
      <c r="AB90" s="7"/>
      <c r="AH90" s="5" t="s">
        <v>24</v>
      </c>
      <c r="AI90" s="6"/>
      <c r="AJ90" s="6"/>
      <c r="AK90" s="6"/>
      <c r="AL90" s="37">
        <f t="shared" si="11"/>
        <v>0.5</v>
      </c>
      <c r="AM90" s="7"/>
      <c r="AS90" s="5" t="s">
        <v>24</v>
      </c>
      <c r="AT90" s="6"/>
      <c r="AU90" s="6"/>
      <c r="AV90" s="6"/>
      <c r="AW90" s="37">
        <f t="shared" si="12"/>
        <v>0.5</v>
      </c>
      <c r="AX90" s="7"/>
    </row>
    <row r="91" spans="1:51">
      <c r="A91" s="5"/>
      <c r="B91" s="6"/>
      <c r="C91" s="6"/>
      <c r="D91" s="6"/>
      <c r="E91" s="6"/>
      <c r="F91" s="20"/>
      <c r="G91" s="13"/>
      <c r="L91" s="5"/>
      <c r="M91" s="6"/>
      <c r="N91" s="6"/>
      <c r="O91" s="6"/>
      <c r="P91" s="6"/>
      <c r="Q91" s="20"/>
      <c r="R91" s="13"/>
      <c r="W91" s="5"/>
      <c r="X91" s="6"/>
      <c r="Y91" s="6"/>
      <c r="Z91" s="6"/>
      <c r="AA91" s="6"/>
      <c r="AB91" s="20"/>
      <c r="AC91" s="13"/>
      <c r="AH91" s="5"/>
      <c r="AI91" s="6"/>
      <c r="AJ91" s="6"/>
      <c r="AK91" s="6"/>
      <c r="AL91" s="6"/>
      <c r="AM91" s="20"/>
      <c r="AN91" s="13"/>
      <c r="AS91" s="5"/>
      <c r="AT91" s="6"/>
      <c r="AU91" s="6"/>
      <c r="AV91" s="6"/>
      <c r="AW91" s="6"/>
      <c r="AX91" s="20"/>
      <c r="AY91" s="13"/>
    </row>
    <row r="92" spans="1:51">
      <c r="A92" s="5" t="s">
        <v>26</v>
      </c>
      <c r="B92" s="6"/>
      <c r="C92" s="6"/>
      <c r="D92" s="6"/>
      <c r="E92" s="33">
        <v>100000</v>
      </c>
      <c r="F92" s="20"/>
      <c r="G92" s="13"/>
      <c r="L92" s="5" t="s">
        <v>26</v>
      </c>
      <c r="M92" s="6"/>
      <c r="N92" s="6"/>
      <c r="O92" s="6"/>
      <c r="P92" s="33">
        <f>E92</f>
        <v>100000</v>
      </c>
      <c r="Q92" s="20"/>
      <c r="R92" s="13"/>
      <c r="W92" s="5" t="s">
        <v>26</v>
      </c>
      <c r="X92" s="6"/>
      <c r="Y92" s="6"/>
      <c r="Z92" s="6"/>
      <c r="AA92" s="33">
        <f>P92</f>
        <v>100000</v>
      </c>
      <c r="AB92" s="20"/>
      <c r="AC92" s="13"/>
      <c r="AH92" s="5" t="s">
        <v>26</v>
      </c>
      <c r="AI92" s="6"/>
      <c r="AJ92" s="6"/>
      <c r="AK92" s="6"/>
      <c r="AL92" s="33">
        <f>AA92</f>
        <v>100000</v>
      </c>
      <c r="AM92" s="20"/>
      <c r="AN92" s="13"/>
      <c r="AS92" s="5" t="s">
        <v>26</v>
      </c>
      <c r="AT92" s="6"/>
      <c r="AU92" s="6"/>
      <c r="AV92" s="6"/>
      <c r="AW92" s="33">
        <f>AL92</f>
        <v>100000</v>
      </c>
      <c r="AX92" s="20"/>
      <c r="AY92" s="13"/>
    </row>
    <row r="93" spans="1:51">
      <c r="A93" s="5" t="s">
        <v>72</v>
      </c>
      <c r="B93" s="6"/>
      <c r="C93" s="6"/>
      <c r="D93" s="6"/>
      <c r="E93" s="48">
        <v>24000</v>
      </c>
      <c r="F93" s="20"/>
      <c r="G93" s="13"/>
      <c r="L93" s="5" t="s">
        <v>72</v>
      </c>
      <c r="M93" s="6"/>
      <c r="N93" s="6"/>
      <c r="O93" s="6"/>
      <c r="P93" s="48">
        <f>E93</f>
        <v>24000</v>
      </c>
      <c r="Q93" s="20"/>
      <c r="R93" s="13"/>
      <c r="W93" s="5" t="s">
        <v>72</v>
      </c>
      <c r="X93" s="6"/>
      <c r="Y93" s="6"/>
      <c r="Z93" s="6"/>
      <c r="AA93" s="48">
        <f>P93</f>
        <v>24000</v>
      </c>
      <c r="AB93" s="20"/>
      <c r="AC93" s="13"/>
      <c r="AH93" s="5" t="s">
        <v>72</v>
      </c>
      <c r="AI93" s="6"/>
      <c r="AJ93" s="6"/>
      <c r="AK93" s="6"/>
      <c r="AL93" s="48">
        <f>AA93</f>
        <v>24000</v>
      </c>
      <c r="AM93" s="20"/>
      <c r="AN93" s="13"/>
      <c r="AS93" s="5" t="s">
        <v>72</v>
      </c>
      <c r="AT93" s="6"/>
      <c r="AU93" s="6"/>
      <c r="AV93" s="6"/>
      <c r="AW93" s="48">
        <f>AL93</f>
        <v>24000</v>
      </c>
      <c r="AX93" s="20"/>
      <c r="AY93" s="13"/>
    </row>
    <row r="94" spans="1:51">
      <c r="A94" s="5"/>
      <c r="B94" s="6"/>
      <c r="C94" s="6"/>
      <c r="D94" s="6"/>
      <c r="E94" s="6"/>
      <c r="F94" s="20"/>
      <c r="G94" s="13"/>
      <c r="L94" s="5"/>
      <c r="M94" s="6"/>
      <c r="N94" s="6"/>
      <c r="O94" s="6"/>
      <c r="P94" s="6"/>
      <c r="Q94" s="20"/>
      <c r="R94" s="13"/>
      <c r="W94" s="5"/>
      <c r="X94" s="6"/>
      <c r="Y94" s="6"/>
      <c r="Z94" s="6"/>
      <c r="AA94" s="6"/>
      <c r="AB94" s="20"/>
      <c r="AC94" s="13"/>
      <c r="AH94" s="5"/>
      <c r="AI94" s="6"/>
      <c r="AJ94" s="6"/>
      <c r="AK94" s="6"/>
      <c r="AL94" s="6"/>
      <c r="AM94" s="20"/>
      <c r="AN94" s="13"/>
      <c r="AS94" s="5"/>
      <c r="AT94" s="6"/>
      <c r="AU94" s="6"/>
      <c r="AV94" s="6"/>
      <c r="AW94" s="6"/>
      <c r="AX94" s="20"/>
      <c r="AY94" s="13"/>
    </row>
    <row r="95" spans="1:51">
      <c r="A95" s="5" t="s">
        <v>25</v>
      </c>
      <c r="B95" s="6"/>
      <c r="C95" s="6"/>
      <c r="D95" s="6"/>
      <c r="E95" s="6"/>
      <c r="F95" s="20"/>
      <c r="G95" s="13"/>
      <c r="L95" s="5" t="s">
        <v>25</v>
      </c>
      <c r="M95" s="6"/>
      <c r="N95" s="6"/>
      <c r="O95" s="6"/>
      <c r="P95" s="6"/>
      <c r="Q95" s="20"/>
      <c r="R95" s="13"/>
      <c r="W95" s="5" t="s">
        <v>25</v>
      </c>
      <c r="X95" s="6"/>
      <c r="Y95" s="6"/>
      <c r="Z95" s="6"/>
      <c r="AA95" s="6"/>
      <c r="AB95" s="20"/>
      <c r="AC95" s="13"/>
      <c r="AH95" s="5" t="s">
        <v>25</v>
      </c>
      <c r="AI95" s="6"/>
      <c r="AJ95" s="6"/>
      <c r="AK95" s="6"/>
      <c r="AL95" s="6"/>
      <c r="AM95" s="20"/>
      <c r="AN95" s="13"/>
      <c r="AS95" s="5" t="s">
        <v>25</v>
      </c>
      <c r="AT95" s="6"/>
      <c r="AU95" s="6"/>
      <c r="AV95" s="6"/>
      <c r="AW95" s="6"/>
      <c r="AX95" s="20"/>
      <c r="AY95" s="13"/>
    </row>
    <row r="96" spans="1:51">
      <c r="A96" s="5" t="s">
        <v>59</v>
      </c>
      <c r="B96" s="6"/>
      <c r="C96" s="6"/>
      <c r="D96" s="6"/>
      <c r="E96" s="34">
        <v>7225</v>
      </c>
      <c r="F96" s="20"/>
      <c r="G96" s="13"/>
      <c r="L96" s="5" t="s">
        <v>59</v>
      </c>
      <c r="M96" s="6"/>
      <c r="N96" s="6"/>
      <c r="O96" s="6"/>
      <c r="P96" s="33">
        <f t="shared" ref="P96:P101" si="13">E96</f>
        <v>7225</v>
      </c>
      <c r="Q96" s="20"/>
      <c r="R96" s="13"/>
      <c r="W96" s="5" t="s">
        <v>59</v>
      </c>
      <c r="X96" s="6"/>
      <c r="Y96" s="6"/>
      <c r="Z96" s="6"/>
      <c r="AA96" s="33">
        <f t="shared" ref="AA96:AA101" si="14">P96</f>
        <v>7225</v>
      </c>
      <c r="AB96" s="20"/>
      <c r="AC96" s="13"/>
      <c r="AH96" s="5" t="s">
        <v>59</v>
      </c>
      <c r="AI96" s="6"/>
      <c r="AJ96" s="6"/>
      <c r="AK96" s="6"/>
      <c r="AL96" s="33">
        <f t="shared" ref="AL96:AL101" si="15">AA96</f>
        <v>7225</v>
      </c>
      <c r="AM96" s="20"/>
      <c r="AN96" s="13"/>
      <c r="AS96" s="5" t="s">
        <v>59</v>
      </c>
      <c r="AT96" s="6"/>
      <c r="AU96" s="6"/>
      <c r="AV96" s="6"/>
      <c r="AW96" s="33">
        <f t="shared" ref="AW96:AW101" si="16">AL96</f>
        <v>7225</v>
      </c>
      <c r="AX96" s="20"/>
      <c r="AY96" s="13"/>
    </row>
    <row r="97" spans="1:51">
      <c r="A97" s="5" t="s">
        <v>30</v>
      </c>
      <c r="B97" s="6"/>
      <c r="C97" s="6"/>
      <c r="D97" s="6"/>
      <c r="E97" s="34">
        <v>42475</v>
      </c>
      <c r="F97" s="20"/>
      <c r="G97" s="13"/>
      <c r="L97" s="5" t="s">
        <v>30</v>
      </c>
      <c r="M97" s="6"/>
      <c r="N97" s="6"/>
      <c r="O97" s="6"/>
      <c r="P97" s="33">
        <f t="shared" si="13"/>
        <v>42475</v>
      </c>
      <c r="Q97" s="20"/>
      <c r="R97" s="13"/>
      <c r="W97" s="5" t="s">
        <v>30</v>
      </c>
      <c r="X97" s="6"/>
      <c r="Y97" s="6"/>
      <c r="Z97" s="6"/>
      <c r="AA97" s="33">
        <f t="shared" si="14"/>
        <v>42475</v>
      </c>
      <c r="AB97" s="20"/>
      <c r="AC97" s="13"/>
      <c r="AH97" s="5" t="s">
        <v>30</v>
      </c>
      <c r="AI97" s="6"/>
      <c r="AJ97" s="6"/>
      <c r="AK97" s="6"/>
      <c r="AL97" s="33">
        <f t="shared" si="15"/>
        <v>42475</v>
      </c>
      <c r="AM97" s="20"/>
      <c r="AN97" s="13"/>
      <c r="AS97" s="5" t="s">
        <v>30</v>
      </c>
      <c r="AT97" s="6"/>
      <c r="AU97" s="6"/>
      <c r="AV97" s="6"/>
      <c r="AW97" s="33">
        <f t="shared" si="16"/>
        <v>42475</v>
      </c>
      <c r="AX97" s="20"/>
      <c r="AY97" s="13"/>
    </row>
    <row r="98" spans="1:51">
      <c r="A98" s="5" t="s">
        <v>31</v>
      </c>
      <c r="B98" s="6"/>
      <c r="C98" s="6"/>
      <c r="D98" s="6"/>
      <c r="E98" s="37">
        <v>0.12</v>
      </c>
      <c r="F98" s="20"/>
      <c r="G98" s="13"/>
      <c r="L98" s="5" t="s">
        <v>31</v>
      </c>
      <c r="M98" s="6"/>
      <c r="N98" s="6"/>
      <c r="O98" s="6"/>
      <c r="P98" s="37">
        <f t="shared" si="13"/>
        <v>0.12</v>
      </c>
      <c r="Q98" s="20"/>
      <c r="R98" s="13"/>
      <c r="W98" s="5" t="s">
        <v>31</v>
      </c>
      <c r="X98" s="6"/>
      <c r="Y98" s="6"/>
      <c r="Z98" s="6"/>
      <c r="AA98" s="37">
        <f t="shared" si="14"/>
        <v>0.12</v>
      </c>
      <c r="AB98" s="20"/>
      <c r="AC98" s="13"/>
      <c r="AH98" s="5" t="s">
        <v>31</v>
      </c>
      <c r="AI98" s="6"/>
      <c r="AJ98" s="6"/>
      <c r="AK98" s="6"/>
      <c r="AL98" s="37">
        <f t="shared" si="15"/>
        <v>0.12</v>
      </c>
      <c r="AM98" s="20"/>
      <c r="AN98" s="13"/>
      <c r="AS98" s="5" t="s">
        <v>31</v>
      </c>
      <c r="AT98" s="6"/>
      <c r="AU98" s="6"/>
      <c r="AV98" s="6"/>
      <c r="AW98" s="37">
        <f t="shared" si="16"/>
        <v>0.12</v>
      </c>
      <c r="AX98" s="20"/>
      <c r="AY98" s="13"/>
    </row>
    <row r="99" spans="1:51">
      <c r="A99" s="5" t="s">
        <v>32</v>
      </c>
      <c r="B99" s="6"/>
      <c r="C99" s="6"/>
      <c r="D99" s="6"/>
      <c r="E99" s="37">
        <v>0.02</v>
      </c>
      <c r="F99" s="20"/>
      <c r="G99" s="13"/>
      <c r="L99" s="5" t="s">
        <v>32</v>
      </c>
      <c r="M99" s="6"/>
      <c r="N99" s="6"/>
      <c r="O99" s="6"/>
      <c r="P99" s="37">
        <f t="shared" si="13"/>
        <v>0.02</v>
      </c>
      <c r="Q99" s="20"/>
      <c r="R99" s="13"/>
      <c r="W99" s="5" t="s">
        <v>32</v>
      </c>
      <c r="X99" s="6"/>
      <c r="Y99" s="6"/>
      <c r="Z99" s="6"/>
      <c r="AA99" s="37">
        <f t="shared" si="14"/>
        <v>0.02</v>
      </c>
      <c r="AB99" s="20"/>
      <c r="AC99" s="13"/>
      <c r="AH99" s="5" t="s">
        <v>32</v>
      </c>
      <c r="AI99" s="6"/>
      <c r="AJ99" s="6"/>
      <c r="AK99" s="6"/>
      <c r="AL99" s="37">
        <f t="shared" si="15"/>
        <v>0.02</v>
      </c>
      <c r="AM99" s="20"/>
      <c r="AN99" s="13"/>
      <c r="AS99" s="5" t="s">
        <v>32</v>
      </c>
      <c r="AT99" s="6"/>
      <c r="AU99" s="6"/>
      <c r="AV99" s="6"/>
      <c r="AW99" s="37">
        <f t="shared" si="16"/>
        <v>0.02</v>
      </c>
      <c r="AX99" s="20"/>
      <c r="AY99" s="13"/>
    </row>
    <row r="100" spans="1:51">
      <c r="A100" s="5" t="s">
        <v>61</v>
      </c>
      <c r="B100" s="6"/>
      <c r="C100" s="6"/>
      <c r="D100" s="6"/>
      <c r="E100" s="38">
        <v>65</v>
      </c>
      <c r="F100" s="20"/>
      <c r="G100" s="13"/>
      <c r="L100" s="5" t="s">
        <v>61</v>
      </c>
      <c r="M100" s="6"/>
      <c r="N100" s="6"/>
      <c r="O100" s="6"/>
      <c r="P100" s="6">
        <f t="shared" si="13"/>
        <v>65</v>
      </c>
      <c r="Q100" s="20"/>
      <c r="R100" s="13"/>
      <c r="W100" s="5" t="s">
        <v>61</v>
      </c>
      <c r="X100" s="6"/>
      <c r="Y100" s="6"/>
      <c r="Z100" s="6"/>
      <c r="AA100" s="6">
        <f t="shared" si="14"/>
        <v>65</v>
      </c>
      <c r="AB100" s="20"/>
      <c r="AC100" s="13"/>
      <c r="AH100" s="5" t="s">
        <v>61</v>
      </c>
      <c r="AI100" s="6"/>
      <c r="AJ100" s="6"/>
      <c r="AK100" s="6"/>
      <c r="AL100" s="6">
        <f t="shared" si="15"/>
        <v>65</v>
      </c>
      <c r="AM100" s="20"/>
      <c r="AN100" s="13"/>
      <c r="AS100" s="5" t="s">
        <v>61</v>
      </c>
      <c r="AT100" s="6"/>
      <c r="AU100" s="6"/>
      <c r="AV100" s="6"/>
      <c r="AW100" s="6">
        <f t="shared" si="16"/>
        <v>65</v>
      </c>
      <c r="AX100" s="20"/>
      <c r="AY100" s="13"/>
    </row>
    <row r="101" spans="1:51">
      <c r="A101" s="5" t="s">
        <v>60</v>
      </c>
      <c r="B101" s="6"/>
      <c r="C101" s="6"/>
      <c r="D101" s="6"/>
      <c r="E101" s="38">
        <v>60</v>
      </c>
      <c r="F101" s="20"/>
      <c r="G101" s="13"/>
      <c r="L101" s="5" t="s">
        <v>60</v>
      </c>
      <c r="M101" s="6"/>
      <c r="N101" s="6"/>
      <c r="O101" s="6"/>
      <c r="P101" s="6">
        <f t="shared" si="13"/>
        <v>60</v>
      </c>
      <c r="Q101" s="20"/>
      <c r="R101" s="13"/>
      <c r="W101" s="5" t="s">
        <v>60</v>
      </c>
      <c r="X101" s="6"/>
      <c r="Y101" s="6"/>
      <c r="Z101" s="6"/>
      <c r="AA101" s="6">
        <f t="shared" si="14"/>
        <v>60</v>
      </c>
      <c r="AB101" s="20"/>
      <c r="AC101" s="13"/>
      <c r="AH101" s="5" t="s">
        <v>60</v>
      </c>
      <c r="AI101" s="6"/>
      <c r="AJ101" s="6"/>
      <c r="AK101" s="6"/>
      <c r="AL101" s="6">
        <f t="shared" si="15"/>
        <v>60</v>
      </c>
      <c r="AM101" s="20"/>
      <c r="AN101" s="13"/>
      <c r="AS101" s="5" t="s">
        <v>60</v>
      </c>
      <c r="AT101" s="6"/>
      <c r="AU101" s="6"/>
      <c r="AV101" s="6"/>
      <c r="AW101" s="6">
        <f t="shared" si="16"/>
        <v>60</v>
      </c>
      <c r="AX101" s="20"/>
      <c r="AY101" s="13"/>
    </row>
    <row r="102" spans="1:51">
      <c r="A102" s="5"/>
      <c r="B102" s="6"/>
      <c r="C102" s="6"/>
      <c r="D102" s="6"/>
      <c r="E102" s="6"/>
      <c r="F102" s="20"/>
      <c r="G102" s="13"/>
      <c r="L102" s="5"/>
      <c r="M102" s="6"/>
      <c r="N102" s="6"/>
      <c r="O102" s="6"/>
      <c r="P102" s="6"/>
      <c r="Q102" s="20"/>
      <c r="R102" s="13"/>
      <c r="W102" s="5"/>
      <c r="X102" s="6"/>
      <c r="Y102" s="6"/>
      <c r="Z102" s="6"/>
      <c r="AA102" s="6"/>
      <c r="AB102" s="20"/>
      <c r="AC102" s="13"/>
      <c r="AH102" s="5"/>
      <c r="AI102" s="6"/>
      <c r="AJ102" s="6"/>
      <c r="AK102" s="6"/>
      <c r="AL102" s="6"/>
      <c r="AM102" s="20"/>
      <c r="AN102" s="13"/>
      <c r="AS102" s="5"/>
      <c r="AT102" s="6"/>
      <c r="AU102" s="6"/>
      <c r="AV102" s="6"/>
      <c r="AW102" s="6"/>
      <c r="AX102" s="20"/>
      <c r="AY102" s="13"/>
    </row>
    <row r="103" spans="1:51">
      <c r="A103" s="5" t="s">
        <v>34</v>
      </c>
      <c r="B103" s="6"/>
      <c r="C103" s="6"/>
      <c r="D103" s="6"/>
      <c r="E103" s="34">
        <v>7225</v>
      </c>
      <c r="F103" s="20"/>
      <c r="G103" s="13"/>
      <c r="L103" s="5" t="s">
        <v>34</v>
      </c>
      <c r="M103" s="6"/>
      <c r="N103" s="6"/>
      <c r="O103" s="6"/>
      <c r="P103" s="33">
        <f t="shared" ref="P103:P108" si="17">E103</f>
        <v>7225</v>
      </c>
      <c r="Q103" s="20"/>
      <c r="R103" s="13"/>
      <c r="W103" s="5" t="s">
        <v>34</v>
      </c>
      <c r="X103" s="6"/>
      <c r="Y103" s="6"/>
      <c r="Z103" s="6"/>
      <c r="AA103" s="33">
        <f t="shared" ref="AA103:AA108" si="18">P103</f>
        <v>7225</v>
      </c>
      <c r="AB103" s="20"/>
      <c r="AC103" s="13"/>
      <c r="AH103" s="5" t="s">
        <v>34</v>
      </c>
      <c r="AI103" s="6"/>
      <c r="AJ103" s="6"/>
      <c r="AK103" s="6"/>
      <c r="AL103" s="33">
        <f t="shared" ref="AL103:AL108" si="19">AA103</f>
        <v>7225</v>
      </c>
      <c r="AM103" s="20"/>
      <c r="AN103" s="13"/>
      <c r="AS103" s="5" t="s">
        <v>34</v>
      </c>
      <c r="AT103" s="6"/>
      <c r="AU103" s="6"/>
      <c r="AV103" s="6"/>
      <c r="AW103" s="33">
        <f t="shared" ref="AW103:AW108" si="20">AL103</f>
        <v>7225</v>
      </c>
      <c r="AX103" s="20"/>
      <c r="AY103" s="13"/>
    </row>
    <row r="104" spans="1:51">
      <c r="A104" s="5" t="s">
        <v>33</v>
      </c>
      <c r="B104" s="6"/>
      <c r="C104" s="6"/>
      <c r="D104" s="6"/>
      <c r="E104" s="34">
        <v>42475</v>
      </c>
      <c r="F104" s="20"/>
      <c r="G104" s="13"/>
      <c r="L104" s="5" t="s">
        <v>33</v>
      </c>
      <c r="M104" s="6"/>
      <c r="N104" s="6"/>
      <c r="O104" s="6"/>
      <c r="P104" s="33">
        <f t="shared" si="17"/>
        <v>42475</v>
      </c>
      <c r="Q104" s="20"/>
      <c r="R104" s="13"/>
      <c r="W104" s="5" t="s">
        <v>33</v>
      </c>
      <c r="X104" s="6"/>
      <c r="Y104" s="6"/>
      <c r="Z104" s="6"/>
      <c r="AA104" s="33">
        <f t="shared" si="18"/>
        <v>42475</v>
      </c>
      <c r="AB104" s="20"/>
      <c r="AC104" s="13"/>
      <c r="AH104" s="5" t="s">
        <v>33</v>
      </c>
      <c r="AI104" s="6"/>
      <c r="AJ104" s="6"/>
      <c r="AK104" s="6"/>
      <c r="AL104" s="33">
        <f t="shared" si="19"/>
        <v>42475</v>
      </c>
      <c r="AM104" s="20"/>
      <c r="AN104" s="13"/>
      <c r="AS104" s="5" t="s">
        <v>33</v>
      </c>
      <c r="AT104" s="6"/>
      <c r="AU104" s="6"/>
      <c r="AV104" s="6"/>
      <c r="AW104" s="33">
        <f t="shared" si="20"/>
        <v>42475</v>
      </c>
      <c r="AX104" s="20"/>
      <c r="AY104" s="13"/>
    </row>
    <row r="105" spans="1:51">
      <c r="A105" s="5" t="s">
        <v>35</v>
      </c>
      <c r="B105" s="6"/>
      <c r="C105" s="6"/>
      <c r="D105" s="6"/>
      <c r="E105" s="37">
        <v>0.09</v>
      </c>
      <c r="F105" s="20"/>
      <c r="G105" s="13"/>
      <c r="L105" s="5" t="s">
        <v>35</v>
      </c>
      <c r="M105" s="6"/>
      <c r="N105" s="6"/>
      <c r="O105" s="6"/>
      <c r="P105" s="37">
        <f t="shared" si="17"/>
        <v>0.09</v>
      </c>
      <c r="Q105" s="20"/>
      <c r="R105" s="13"/>
      <c r="W105" s="5" t="s">
        <v>35</v>
      </c>
      <c r="X105" s="6"/>
      <c r="Y105" s="6"/>
      <c r="Z105" s="6"/>
      <c r="AA105" s="37">
        <f t="shared" si="18"/>
        <v>0.09</v>
      </c>
      <c r="AB105" s="20"/>
      <c r="AC105" s="13"/>
      <c r="AH105" s="5" t="s">
        <v>35</v>
      </c>
      <c r="AI105" s="6"/>
      <c r="AJ105" s="6"/>
      <c r="AK105" s="6"/>
      <c r="AL105" s="37">
        <f t="shared" si="19"/>
        <v>0.09</v>
      </c>
      <c r="AM105" s="20"/>
      <c r="AN105" s="13"/>
      <c r="AS105" s="5" t="s">
        <v>35</v>
      </c>
      <c r="AT105" s="6"/>
      <c r="AU105" s="6"/>
      <c r="AV105" s="6"/>
      <c r="AW105" s="37">
        <f t="shared" si="20"/>
        <v>0.09</v>
      </c>
      <c r="AX105" s="20"/>
      <c r="AY105" s="13"/>
    </row>
    <row r="106" spans="1:51">
      <c r="A106" s="5" t="s">
        <v>36</v>
      </c>
      <c r="B106" s="6"/>
      <c r="C106" s="6"/>
      <c r="D106" s="6"/>
      <c r="E106" s="37">
        <v>0.02</v>
      </c>
      <c r="F106" s="7"/>
      <c r="L106" s="5" t="s">
        <v>36</v>
      </c>
      <c r="M106" s="6"/>
      <c r="N106" s="6"/>
      <c r="O106" s="6"/>
      <c r="P106" s="37">
        <f t="shared" si="17"/>
        <v>0.02</v>
      </c>
      <c r="Q106" s="7"/>
      <c r="W106" s="5" t="s">
        <v>36</v>
      </c>
      <c r="X106" s="6"/>
      <c r="Y106" s="6"/>
      <c r="Z106" s="6"/>
      <c r="AA106" s="37">
        <f t="shared" si="18"/>
        <v>0.02</v>
      </c>
      <c r="AB106" s="7"/>
      <c r="AH106" s="5" t="s">
        <v>36</v>
      </c>
      <c r="AI106" s="6"/>
      <c r="AJ106" s="6"/>
      <c r="AK106" s="6"/>
      <c r="AL106" s="37">
        <f t="shared" si="19"/>
        <v>0.02</v>
      </c>
      <c r="AM106" s="7"/>
      <c r="AS106" s="5" t="s">
        <v>36</v>
      </c>
      <c r="AT106" s="6"/>
      <c r="AU106" s="6"/>
      <c r="AV106" s="6"/>
      <c r="AW106" s="37">
        <f t="shared" si="20"/>
        <v>0.02</v>
      </c>
      <c r="AX106" s="7"/>
    </row>
    <row r="107" spans="1:51">
      <c r="A107" s="5" t="s">
        <v>61</v>
      </c>
      <c r="B107" s="6"/>
      <c r="C107" s="6"/>
      <c r="D107" s="6"/>
      <c r="E107" s="38">
        <v>65</v>
      </c>
      <c r="F107" s="7"/>
      <c r="L107" s="5" t="s">
        <v>61</v>
      </c>
      <c r="M107" s="6"/>
      <c r="N107" s="6"/>
      <c r="O107" s="6"/>
      <c r="P107" s="6">
        <f t="shared" si="17"/>
        <v>65</v>
      </c>
      <c r="Q107" s="7"/>
      <c r="W107" s="5" t="s">
        <v>61</v>
      </c>
      <c r="X107" s="6"/>
      <c r="Y107" s="6"/>
      <c r="Z107" s="6"/>
      <c r="AA107" s="6">
        <f t="shared" si="18"/>
        <v>65</v>
      </c>
      <c r="AB107" s="7"/>
      <c r="AH107" s="5" t="s">
        <v>61</v>
      </c>
      <c r="AI107" s="6"/>
      <c r="AJ107" s="6"/>
      <c r="AK107" s="6"/>
      <c r="AL107" s="6">
        <f t="shared" si="19"/>
        <v>65</v>
      </c>
      <c r="AM107" s="7"/>
      <c r="AS107" s="5" t="s">
        <v>61</v>
      </c>
      <c r="AT107" s="6"/>
      <c r="AU107" s="6"/>
      <c r="AV107" s="6"/>
      <c r="AW107" s="6">
        <f t="shared" si="20"/>
        <v>65</v>
      </c>
      <c r="AX107" s="7"/>
    </row>
    <row r="108" spans="1:51">
      <c r="A108" s="5" t="s">
        <v>60</v>
      </c>
      <c r="B108" s="6"/>
      <c r="C108" s="6"/>
      <c r="D108" s="6"/>
      <c r="E108" s="38">
        <v>60</v>
      </c>
      <c r="F108" s="7"/>
      <c r="L108" s="5" t="s">
        <v>60</v>
      </c>
      <c r="M108" s="6"/>
      <c r="N108" s="6"/>
      <c r="O108" s="6"/>
      <c r="P108" s="6">
        <f t="shared" si="17"/>
        <v>60</v>
      </c>
      <c r="Q108" s="7"/>
      <c r="W108" s="5" t="s">
        <v>60</v>
      </c>
      <c r="X108" s="6"/>
      <c r="Y108" s="6"/>
      <c r="Z108" s="6"/>
      <c r="AA108" s="6">
        <f t="shared" si="18"/>
        <v>60</v>
      </c>
      <c r="AB108" s="7"/>
      <c r="AH108" s="5" t="s">
        <v>60</v>
      </c>
      <c r="AI108" s="6"/>
      <c r="AJ108" s="6"/>
      <c r="AK108" s="6"/>
      <c r="AL108" s="6">
        <f t="shared" si="19"/>
        <v>60</v>
      </c>
      <c r="AM108" s="7"/>
      <c r="AS108" s="5" t="s">
        <v>60</v>
      </c>
      <c r="AT108" s="6"/>
      <c r="AU108" s="6"/>
      <c r="AV108" s="6"/>
      <c r="AW108" s="6">
        <f t="shared" si="20"/>
        <v>60</v>
      </c>
      <c r="AX108" s="7"/>
    </row>
    <row r="109" spans="1:51">
      <c r="A109" s="5"/>
      <c r="B109" s="6"/>
      <c r="C109" s="6"/>
      <c r="D109" s="6"/>
      <c r="E109" s="38"/>
      <c r="F109" s="7"/>
      <c r="L109" s="5"/>
      <c r="M109" s="6"/>
      <c r="N109" s="6"/>
      <c r="O109" s="6"/>
      <c r="P109" s="38"/>
      <c r="Q109" s="7"/>
      <c r="W109" s="5"/>
      <c r="X109" s="6"/>
      <c r="Y109" s="6"/>
      <c r="Z109" s="6"/>
      <c r="AA109" s="38"/>
      <c r="AB109" s="7"/>
      <c r="AH109" s="5"/>
      <c r="AI109" s="6"/>
      <c r="AJ109" s="6"/>
      <c r="AK109" s="6"/>
      <c r="AL109" s="38"/>
      <c r="AM109" s="7"/>
      <c r="AS109" s="5"/>
      <c r="AT109" s="6"/>
      <c r="AU109" s="6"/>
      <c r="AV109" s="6"/>
      <c r="AW109" s="38"/>
      <c r="AX109" s="7"/>
    </row>
    <row r="110" spans="1:51">
      <c r="A110" s="5" t="s">
        <v>52</v>
      </c>
      <c r="B110" s="6"/>
      <c r="C110" s="6"/>
      <c r="D110" s="6"/>
      <c r="E110" s="38">
        <v>2.5</v>
      </c>
      <c r="F110" s="7"/>
      <c r="L110" s="5" t="s">
        <v>52</v>
      </c>
      <c r="M110" s="6"/>
      <c r="N110" s="6"/>
      <c r="O110" s="6"/>
      <c r="P110" s="6">
        <f t="shared" ref="P110:P111" si="21">E110</f>
        <v>2.5</v>
      </c>
      <c r="Q110" s="7"/>
      <c r="W110" s="5" t="s">
        <v>52</v>
      </c>
      <c r="X110" s="6"/>
      <c r="Y110" s="6"/>
      <c r="Z110" s="6"/>
      <c r="AA110" s="6">
        <f t="shared" ref="AA110:AA111" si="22">P110</f>
        <v>2.5</v>
      </c>
      <c r="AB110" s="7"/>
      <c r="AH110" s="5" t="s">
        <v>52</v>
      </c>
      <c r="AI110" s="6"/>
      <c r="AJ110" s="6"/>
      <c r="AK110" s="6"/>
      <c r="AL110" s="6">
        <f t="shared" ref="AL110:AL111" si="23">AA110</f>
        <v>2.5</v>
      </c>
      <c r="AM110" s="7"/>
      <c r="AS110" s="5" t="s">
        <v>52</v>
      </c>
      <c r="AT110" s="6"/>
      <c r="AU110" s="6"/>
      <c r="AV110" s="6"/>
      <c r="AW110" s="6">
        <f t="shared" ref="AW110:AW111" si="24">AL110</f>
        <v>2.5</v>
      </c>
      <c r="AX110" s="7"/>
    </row>
    <row r="111" spans="1:51">
      <c r="A111" s="5" t="s">
        <v>53</v>
      </c>
      <c r="B111" s="6"/>
      <c r="C111" s="6"/>
      <c r="D111" s="6"/>
      <c r="E111" s="34">
        <v>5315</v>
      </c>
      <c r="F111" s="7"/>
      <c r="L111" s="5" t="s">
        <v>53</v>
      </c>
      <c r="M111" s="6"/>
      <c r="N111" s="6"/>
      <c r="O111" s="6"/>
      <c r="P111" s="33">
        <f t="shared" si="21"/>
        <v>5315</v>
      </c>
      <c r="Q111" s="7"/>
      <c r="W111" s="5" t="s">
        <v>53</v>
      </c>
      <c r="X111" s="6"/>
      <c r="Y111" s="6"/>
      <c r="Z111" s="6"/>
      <c r="AA111" s="33">
        <f t="shared" si="22"/>
        <v>5315</v>
      </c>
      <c r="AB111" s="7"/>
      <c r="AH111" s="5" t="s">
        <v>53</v>
      </c>
      <c r="AI111" s="6"/>
      <c r="AJ111" s="6"/>
      <c r="AK111" s="6"/>
      <c r="AL111" s="33">
        <f t="shared" si="23"/>
        <v>5315</v>
      </c>
      <c r="AM111" s="7"/>
      <c r="AS111" s="5" t="s">
        <v>53</v>
      </c>
      <c r="AT111" s="6"/>
      <c r="AU111" s="6"/>
      <c r="AV111" s="6"/>
      <c r="AW111" s="33">
        <f t="shared" si="24"/>
        <v>5315</v>
      </c>
      <c r="AX111" s="7"/>
    </row>
    <row r="112" spans="1:51">
      <c r="A112" s="5"/>
      <c r="B112" s="6"/>
      <c r="C112" s="6"/>
      <c r="D112" s="6"/>
      <c r="E112" s="6"/>
      <c r="F112" s="7"/>
      <c r="L112" s="5"/>
      <c r="M112" s="6"/>
      <c r="N112" s="6"/>
      <c r="O112" s="6"/>
      <c r="P112" s="6"/>
      <c r="Q112" s="7"/>
      <c r="W112" s="5"/>
      <c r="X112" s="6"/>
      <c r="Y112" s="6"/>
      <c r="Z112" s="6"/>
      <c r="AA112" s="6"/>
      <c r="AB112" s="7"/>
      <c r="AH112" s="5"/>
      <c r="AI112" s="6"/>
      <c r="AJ112" s="6"/>
      <c r="AK112" s="6"/>
      <c r="AL112" s="6"/>
      <c r="AM112" s="7"/>
      <c r="AS112" s="5"/>
      <c r="AT112" s="6"/>
      <c r="AU112" s="6"/>
      <c r="AV112" s="6"/>
      <c r="AW112" s="6"/>
      <c r="AX112" s="7"/>
    </row>
    <row r="113" spans="1:50">
      <c r="A113" s="5" t="s">
        <v>27</v>
      </c>
      <c r="B113" s="6"/>
      <c r="C113" s="6"/>
      <c r="D113" s="6" t="s">
        <v>13</v>
      </c>
      <c r="E113" s="6" t="s">
        <v>14</v>
      </c>
      <c r="F113" s="7" t="s">
        <v>15</v>
      </c>
      <c r="L113" s="5" t="s">
        <v>27</v>
      </c>
      <c r="M113" s="6"/>
      <c r="N113" s="6"/>
      <c r="O113" s="6" t="s">
        <v>13</v>
      </c>
      <c r="P113" s="6" t="s">
        <v>14</v>
      </c>
      <c r="Q113" s="7" t="s">
        <v>15</v>
      </c>
      <c r="W113" s="5" t="s">
        <v>27</v>
      </c>
      <c r="X113" s="6"/>
      <c r="Y113" s="6"/>
      <c r="Z113" s="6" t="s">
        <v>13</v>
      </c>
      <c r="AA113" s="6" t="s">
        <v>14</v>
      </c>
      <c r="AB113" s="7" t="s">
        <v>15</v>
      </c>
      <c r="AH113" s="5" t="s">
        <v>27</v>
      </c>
      <c r="AI113" s="6"/>
      <c r="AJ113" s="6"/>
      <c r="AK113" s="6" t="s">
        <v>13</v>
      </c>
      <c r="AL113" s="6" t="s">
        <v>14</v>
      </c>
      <c r="AM113" s="7" t="s">
        <v>15</v>
      </c>
      <c r="AS113" s="5" t="s">
        <v>27</v>
      </c>
      <c r="AT113" s="6"/>
      <c r="AU113" s="6"/>
      <c r="AV113" s="6" t="s">
        <v>13</v>
      </c>
      <c r="AW113" s="6" t="s">
        <v>14</v>
      </c>
      <c r="AX113" s="7" t="s">
        <v>15</v>
      </c>
    </row>
    <row r="114" spans="1:50">
      <c r="A114" s="8"/>
      <c r="B114" s="9"/>
      <c r="C114" s="9"/>
      <c r="D114" s="9"/>
      <c r="E114" s="9"/>
      <c r="F114" s="10"/>
      <c r="L114" s="8"/>
      <c r="M114" s="9"/>
      <c r="N114" s="9"/>
      <c r="O114" s="9"/>
      <c r="P114" s="9"/>
      <c r="Q114" s="10"/>
      <c r="W114" s="8"/>
      <c r="X114" s="9"/>
      <c r="Y114" s="9"/>
      <c r="Z114" s="9"/>
      <c r="AA114" s="9"/>
      <c r="AB114" s="10"/>
      <c r="AH114" s="8"/>
      <c r="AI114" s="9"/>
      <c r="AJ114" s="9"/>
      <c r="AK114" s="9"/>
      <c r="AL114" s="9"/>
      <c r="AM114" s="10"/>
      <c r="AS114" s="8"/>
      <c r="AT114" s="9"/>
      <c r="AU114" s="9"/>
      <c r="AV114" s="9"/>
      <c r="AW114" s="9"/>
      <c r="AX114" s="10"/>
    </row>
  </sheetData>
  <dataValidations count="2">
    <dataValidation type="list" allowBlank="1" showInputMessage="1" showErrorMessage="1" sqref="E20 AW20 AL20 AA20 P20">
      <formula1>$D$113:$F$113</formula1>
    </dataValidation>
    <dataValidation type="list" allowBlank="1" showInputMessage="1" showErrorMessage="1" sqref="E19 P19 AA19 AL19 AW19">
      <formula1>"Male,Female"</formula1>
    </dataValidation>
  </dataValidations>
  <pageMargins left="0.7" right="0.7" top="0.75" bottom="0.75" header="0.3" footer="0.3"/>
  <pageSetup orientation="portrait" r:id="rId1"/>
  <drawing r:id="rId2"/>
  <legacyDrawing r:id="rId3"/>
  <oleObjects>
    <oleObject progId="Word.Document.12" shapeId="1026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887185</dc:creator>
  <cp:lastModifiedBy>John Walton</cp:lastModifiedBy>
  <dcterms:created xsi:type="dcterms:W3CDTF">2009-01-23T10:19:39Z</dcterms:created>
  <dcterms:modified xsi:type="dcterms:W3CDTF">2011-11-22T09:57:08Z</dcterms:modified>
</cp:coreProperties>
</file>